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120" yWindow="585" windowWidth="15120" windowHeight="825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Лист1!$A$12:$H$497</definedName>
    <definedName name="_xlnm.Print_Titles" localSheetId="0">Лист1!$10:$10</definedName>
    <definedName name="_xlnm.Print_Area" localSheetId="0">Лист1!$A$1:$H$501</definedName>
  </definedNames>
  <calcPr calcId="125725" iterate="1"/>
</workbook>
</file>

<file path=xl/calcChain.xml><?xml version="1.0" encoding="utf-8"?>
<calcChain xmlns="http://schemas.openxmlformats.org/spreadsheetml/2006/main">
  <c r="G448" i="1"/>
  <c r="G67"/>
  <c r="G16"/>
  <c r="G20"/>
  <c r="G23"/>
  <c r="G25"/>
  <c r="G27"/>
  <c r="G29"/>
  <c r="G32"/>
  <c r="G31" s="1"/>
  <c r="G38"/>
  <c r="G36"/>
  <c r="G40"/>
  <c r="G42"/>
  <c r="G44"/>
  <c r="G46"/>
  <c r="G48"/>
  <c r="G52"/>
  <c r="G51" s="1"/>
  <c r="G55"/>
  <c r="G54" s="1"/>
  <c r="G57"/>
  <c r="G59"/>
  <c r="G61"/>
  <c r="G63"/>
  <c r="G65"/>
  <c r="G70"/>
  <c r="G73"/>
  <c r="G77"/>
  <c r="G79"/>
  <c r="G81"/>
  <c r="G84"/>
  <c r="G86"/>
  <c r="G90"/>
  <c r="G89" s="1"/>
  <c r="G93"/>
  <c r="G92" s="1"/>
  <c r="G96"/>
  <c r="G100"/>
  <c r="F104"/>
  <c r="G104"/>
  <c r="G103" s="1"/>
  <c r="E104"/>
  <c r="G108"/>
  <c r="G107" s="1"/>
  <c r="G113"/>
  <c r="G112" s="1"/>
  <c r="G111" s="1"/>
  <c r="G117"/>
  <c r="G119"/>
  <c r="G121"/>
  <c r="G123"/>
  <c r="G126"/>
  <c r="G125" s="1"/>
  <c r="G129"/>
  <c r="G131"/>
  <c r="F135"/>
  <c r="G135"/>
  <c r="G134" s="1"/>
  <c r="G133" s="1"/>
  <c r="E135"/>
  <c r="G141"/>
  <c r="G140" s="1"/>
  <c r="G139" s="1"/>
  <c r="G138" s="1"/>
  <c r="G146"/>
  <c r="G145" s="1"/>
  <c r="G149"/>
  <c r="G148" s="1"/>
  <c r="G152"/>
  <c r="G151" s="1"/>
  <c r="G155"/>
  <c r="G157"/>
  <c r="G160"/>
  <c r="G159" s="1"/>
  <c r="G163"/>
  <c r="G162" s="1"/>
  <c r="G167"/>
  <c r="G170"/>
  <c r="G173"/>
  <c r="G176"/>
  <c r="G180"/>
  <c r="G179" s="1"/>
  <c r="G183"/>
  <c r="G182" s="1"/>
  <c r="G187"/>
  <c r="G186" s="1"/>
  <c r="G190"/>
  <c r="G189" s="1"/>
  <c r="G195"/>
  <c r="G194" s="1"/>
  <c r="G198"/>
  <c r="G200"/>
  <c r="G203"/>
  <c r="G202" s="1"/>
  <c r="G206"/>
  <c r="G205" s="1"/>
  <c r="G209"/>
  <c r="G208" s="1"/>
  <c r="G212"/>
  <c r="G211" s="1"/>
  <c r="G215"/>
  <c r="G214" s="1"/>
  <c r="G219"/>
  <c r="G218" s="1"/>
  <c r="G217" s="1"/>
  <c r="G235"/>
  <c r="G234" s="1"/>
  <c r="F235"/>
  <c r="E235"/>
  <c r="G231"/>
  <c r="G230" s="1"/>
  <c r="F231"/>
  <c r="E231"/>
  <c r="G226"/>
  <c r="G225" s="1"/>
  <c r="G238"/>
  <c r="G237" s="1"/>
  <c r="G241"/>
  <c r="G240" s="1"/>
  <c r="F246"/>
  <c r="G246"/>
  <c r="G245" s="1"/>
  <c r="G244" s="1"/>
  <c r="G243" s="1"/>
  <c r="E246"/>
  <c r="G251"/>
  <c r="G253"/>
  <c r="G255"/>
  <c r="G258"/>
  <c r="G257" s="1"/>
  <c r="G261"/>
  <c r="G260" s="1"/>
  <c r="G264"/>
  <c r="G263" s="1"/>
  <c r="G267"/>
  <c r="G266" s="1"/>
  <c r="G271"/>
  <c r="G270" s="1"/>
  <c r="G269" s="1"/>
  <c r="G275"/>
  <c r="G274" s="1"/>
  <c r="G273" s="1"/>
  <c r="G279"/>
  <c r="G278" s="1"/>
  <c r="G282"/>
  <c r="G281" s="1"/>
  <c r="G286"/>
  <c r="G285" s="1"/>
  <c r="G284" s="1"/>
  <c r="G290"/>
  <c r="F290"/>
  <c r="E290"/>
  <c r="G293"/>
  <c r="G295"/>
  <c r="G299"/>
  <c r="G301"/>
  <c r="G306"/>
  <c r="G305" s="1"/>
  <c r="G311"/>
  <c r="G310" s="1"/>
  <c r="G316"/>
  <c r="G315" s="1"/>
  <c r="G314" s="1"/>
  <c r="G313" s="1"/>
  <c r="G321"/>
  <c r="G320" s="1"/>
  <c r="G324"/>
  <c r="G323" s="1"/>
  <c r="G328"/>
  <c r="G330"/>
  <c r="G334"/>
  <c r="G333" s="1"/>
  <c r="G332" s="1"/>
  <c r="F334"/>
  <c r="E334"/>
  <c r="G339"/>
  <c r="G338" s="1"/>
  <c r="G337" s="1"/>
  <c r="G344"/>
  <c r="G343" s="1"/>
  <c r="G347"/>
  <c r="G346" s="1"/>
  <c r="G350"/>
  <c r="G349" s="1"/>
  <c r="G353"/>
  <c r="G352" s="1"/>
  <c r="G357"/>
  <c r="G360"/>
  <c r="G364"/>
  <c r="G363" s="1"/>
  <c r="G362" s="1"/>
  <c r="G370"/>
  <c r="G374"/>
  <c r="G380"/>
  <c r="G382"/>
  <c r="G387"/>
  <c r="G386" s="1"/>
  <c r="G390"/>
  <c r="G389" s="1"/>
  <c r="G395"/>
  <c r="G394" s="1"/>
  <c r="G393" s="1"/>
  <c r="G392" s="1"/>
  <c r="G400"/>
  <c r="G399" s="1"/>
  <c r="G403"/>
  <c r="G402" s="1"/>
  <c r="G408"/>
  <c r="G410"/>
  <c r="G413"/>
  <c r="G412" s="1"/>
  <c r="G417"/>
  <c r="G416" s="1"/>
  <c r="G415" s="1"/>
  <c r="G421"/>
  <c r="G420" s="1"/>
  <c r="G419" s="1"/>
  <c r="G425"/>
  <c r="G424" s="1"/>
  <c r="G430"/>
  <c r="G432"/>
  <c r="G435"/>
  <c r="G439"/>
  <c r="G438" s="1"/>
  <c r="G442"/>
  <c r="G441" s="1"/>
  <c r="G446"/>
  <c r="G452"/>
  <c r="G455"/>
  <c r="G454" s="1"/>
  <c r="G459"/>
  <c r="G458" s="1"/>
  <c r="G464"/>
  <c r="G463" s="1"/>
  <c r="G467"/>
  <c r="G469"/>
  <c r="G472"/>
  <c r="G471" s="1"/>
  <c r="G476"/>
  <c r="G475" s="1"/>
  <c r="G479"/>
  <c r="G478" s="1"/>
  <c r="G484"/>
  <c r="G483" s="1"/>
  <c r="G489"/>
  <c r="G488" s="1"/>
  <c r="H495"/>
  <c r="G496"/>
  <c r="G494"/>
  <c r="H24"/>
  <c r="H26"/>
  <c r="H28"/>
  <c r="H30"/>
  <c r="H33"/>
  <c r="H37"/>
  <c r="H39"/>
  <c r="H41"/>
  <c r="H43"/>
  <c r="H45"/>
  <c r="H47"/>
  <c r="H49"/>
  <c r="H53"/>
  <c r="H56"/>
  <c r="H58"/>
  <c r="H60"/>
  <c r="H62"/>
  <c r="H64"/>
  <c r="H66"/>
  <c r="H68"/>
  <c r="H71"/>
  <c r="H72"/>
  <c r="H74"/>
  <c r="H78"/>
  <c r="H80"/>
  <c r="H82"/>
  <c r="H85"/>
  <c r="H87"/>
  <c r="H91"/>
  <c r="H94"/>
  <c r="H97"/>
  <c r="H98"/>
  <c r="H99"/>
  <c r="H101"/>
  <c r="H102"/>
  <c r="H105"/>
  <c r="H106"/>
  <c r="H109"/>
  <c r="H114"/>
  <c r="H118"/>
  <c r="H120"/>
  <c r="H122"/>
  <c r="H124"/>
  <c r="H127"/>
  <c r="H130"/>
  <c r="H132"/>
  <c r="H136"/>
  <c r="H137"/>
  <c r="H142"/>
  <c r="H147"/>
  <c r="H150"/>
  <c r="H153"/>
  <c r="H156"/>
  <c r="H158"/>
  <c r="H161"/>
  <c r="H164"/>
  <c r="H168"/>
  <c r="H169"/>
  <c r="H171"/>
  <c r="H174"/>
  <c r="H175"/>
  <c r="H177"/>
  <c r="H178"/>
  <c r="H181"/>
  <c r="H184"/>
  <c r="H185"/>
  <c r="H188"/>
  <c r="H191"/>
  <c r="H196"/>
  <c r="H199"/>
  <c r="H201"/>
  <c r="H204"/>
  <c r="H207"/>
  <c r="H210"/>
  <c r="H213"/>
  <c r="H216"/>
  <c r="H220"/>
  <c r="H221"/>
  <c r="H222"/>
  <c r="H227"/>
  <c r="H228"/>
  <c r="H229"/>
  <c r="H232"/>
  <c r="H233"/>
  <c r="H236"/>
  <c r="H239"/>
  <c r="H242"/>
  <c r="H247"/>
  <c r="H252"/>
  <c r="H254"/>
  <c r="H256"/>
  <c r="H259"/>
  <c r="H262"/>
  <c r="H265"/>
  <c r="H268"/>
  <c r="H272"/>
  <c r="H276"/>
  <c r="H280"/>
  <c r="H283"/>
  <c r="H287"/>
  <c r="H291"/>
  <c r="H292"/>
  <c r="H294"/>
  <c r="H296"/>
  <c r="H300"/>
  <c r="H302"/>
  <c r="H307"/>
  <c r="H308"/>
  <c r="H309"/>
  <c r="H312"/>
  <c r="H317"/>
  <c r="H322"/>
  <c r="H325"/>
  <c r="H329"/>
  <c r="H331"/>
  <c r="H335"/>
  <c r="H336"/>
  <c r="H340"/>
  <c r="H345"/>
  <c r="H348"/>
  <c r="H351"/>
  <c r="H354"/>
  <c r="H358"/>
  <c r="H359"/>
  <c r="H361"/>
  <c r="H365"/>
  <c r="H366"/>
  <c r="H367"/>
  <c r="H371"/>
  <c r="H372"/>
  <c r="H373"/>
  <c r="H375"/>
  <c r="H376"/>
  <c r="H381"/>
  <c r="H383"/>
  <c r="H388"/>
  <c r="H391"/>
  <c r="H396"/>
  <c r="H401"/>
  <c r="H404"/>
  <c r="H409"/>
  <c r="H411"/>
  <c r="H414"/>
  <c r="H418"/>
  <c r="H422"/>
  <c r="H426"/>
  <c r="H427"/>
  <c r="H428"/>
  <c r="H431"/>
  <c r="H433"/>
  <c r="H434"/>
  <c r="H436"/>
  <c r="H437"/>
  <c r="H440"/>
  <c r="H443"/>
  <c r="H444"/>
  <c r="H447"/>
  <c r="H449"/>
  <c r="H450"/>
  <c r="H451"/>
  <c r="H453"/>
  <c r="H456"/>
  <c r="H460"/>
  <c r="H461"/>
  <c r="H462"/>
  <c r="H465"/>
  <c r="H468"/>
  <c r="H470"/>
  <c r="H473"/>
  <c r="H477"/>
  <c r="H480"/>
  <c r="H481"/>
  <c r="H482"/>
  <c r="H485"/>
  <c r="H486"/>
  <c r="H490"/>
  <c r="H492"/>
  <c r="H497"/>
  <c r="H21"/>
  <c r="H22"/>
  <c r="G18"/>
  <c r="G69" l="1"/>
  <c r="G50"/>
  <c r="G35"/>
  <c r="G15"/>
  <c r="G14" s="1"/>
  <c r="G76"/>
  <c r="G95"/>
  <c r="G88" s="1"/>
  <c r="G83"/>
  <c r="G128"/>
  <c r="G116"/>
  <c r="G154"/>
  <c r="G144" s="1"/>
  <c r="G172"/>
  <c r="G197"/>
  <c r="G193" s="1"/>
  <c r="G192" s="1"/>
  <c r="G166"/>
  <c r="G385"/>
  <c r="G384" s="1"/>
  <c r="G379"/>
  <c r="G378" s="1"/>
  <c r="G377" s="1"/>
  <c r="G224"/>
  <c r="G223" s="1"/>
  <c r="G466"/>
  <c r="G457" s="1"/>
  <c r="G407"/>
  <c r="G406" s="1"/>
  <c r="G405" s="1"/>
  <c r="G304"/>
  <c r="G303" s="1"/>
  <c r="G250"/>
  <c r="G249" s="1"/>
  <c r="G298"/>
  <c r="G297" s="1"/>
  <c r="G277"/>
  <c r="G327"/>
  <c r="G326" s="1"/>
  <c r="G289"/>
  <c r="G288" s="1"/>
  <c r="G319"/>
  <c r="G369"/>
  <c r="G368" s="1"/>
  <c r="G356"/>
  <c r="G355" s="1"/>
  <c r="G398"/>
  <c r="G397" s="1"/>
  <c r="G342"/>
  <c r="G474"/>
  <c r="G445"/>
  <c r="G429"/>
  <c r="G493"/>
  <c r="G487" s="1"/>
  <c r="F496"/>
  <c r="F494"/>
  <c r="H494" s="1"/>
  <c r="F491"/>
  <c r="H491" s="1"/>
  <c r="F489"/>
  <c r="H489" s="1"/>
  <c r="F484"/>
  <c r="F479"/>
  <c r="F476"/>
  <c r="F472"/>
  <c r="F469"/>
  <c r="F467"/>
  <c r="H467" s="1"/>
  <c r="F464"/>
  <c r="F459"/>
  <c r="F455"/>
  <c r="H455" s="1"/>
  <c r="F452"/>
  <c r="H452" s="1"/>
  <c r="F448"/>
  <c r="H448" s="1"/>
  <c r="F446"/>
  <c r="H446" s="1"/>
  <c r="F442"/>
  <c r="F439"/>
  <c r="F435"/>
  <c r="H435" s="1"/>
  <c r="F432"/>
  <c r="H432" s="1"/>
  <c r="F430"/>
  <c r="H430" s="1"/>
  <c r="F425"/>
  <c r="F421"/>
  <c r="F417"/>
  <c r="F413"/>
  <c r="F410"/>
  <c r="H410" s="1"/>
  <c r="F408"/>
  <c r="H408" s="1"/>
  <c r="F403"/>
  <c r="F400"/>
  <c r="F395"/>
  <c r="F390"/>
  <c r="H390" s="1"/>
  <c r="F387"/>
  <c r="F382"/>
  <c r="H382" s="1"/>
  <c r="F380"/>
  <c r="H380" s="1"/>
  <c r="F374"/>
  <c r="H374" s="1"/>
  <c r="F370"/>
  <c r="F364"/>
  <c r="F360"/>
  <c r="H360" s="1"/>
  <c r="F357"/>
  <c r="H357" s="1"/>
  <c r="F353"/>
  <c r="F350"/>
  <c r="F347"/>
  <c r="F344"/>
  <c r="H344" s="1"/>
  <c r="F339"/>
  <c r="F330"/>
  <c r="H330" s="1"/>
  <c r="F328"/>
  <c r="H328" s="1"/>
  <c r="F324"/>
  <c r="F321"/>
  <c r="F316"/>
  <c r="H316" s="1"/>
  <c r="F311"/>
  <c r="F306"/>
  <c r="F301"/>
  <c r="H301" s="1"/>
  <c r="F299"/>
  <c r="H299" s="1"/>
  <c r="F295"/>
  <c r="H295" s="1"/>
  <c r="F293"/>
  <c r="H290"/>
  <c r="F286"/>
  <c r="H286" s="1"/>
  <c r="F282"/>
  <c r="F279"/>
  <c r="F275"/>
  <c r="F271"/>
  <c r="F267"/>
  <c r="F264"/>
  <c r="F261"/>
  <c r="F258"/>
  <c r="F255"/>
  <c r="H255" s="1"/>
  <c r="F253"/>
  <c r="H253" s="1"/>
  <c r="F251"/>
  <c r="H251" s="1"/>
  <c r="F241"/>
  <c r="F238"/>
  <c r="H238" s="1"/>
  <c r="F226"/>
  <c r="F219"/>
  <c r="F215"/>
  <c r="F212"/>
  <c r="F209"/>
  <c r="F206"/>
  <c r="F203"/>
  <c r="F200"/>
  <c r="F198"/>
  <c r="H198" s="1"/>
  <c r="F195"/>
  <c r="F190"/>
  <c r="F187"/>
  <c r="F183"/>
  <c r="F180"/>
  <c r="F176"/>
  <c r="H176" s="1"/>
  <c r="F173"/>
  <c r="H173" s="1"/>
  <c r="F170"/>
  <c r="H170" s="1"/>
  <c r="F167"/>
  <c r="H167" s="1"/>
  <c r="F163"/>
  <c r="F160"/>
  <c r="F157"/>
  <c r="F155"/>
  <c r="H155" s="1"/>
  <c r="F152"/>
  <c r="F149"/>
  <c r="H149" s="1"/>
  <c r="F146"/>
  <c r="F141"/>
  <c r="F131"/>
  <c r="F129"/>
  <c r="H129" s="1"/>
  <c r="F126"/>
  <c r="F123"/>
  <c r="H123" s="1"/>
  <c r="F121"/>
  <c r="F119"/>
  <c r="H119" s="1"/>
  <c r="F117"/>
  <c r="H117" s="1"/>
  <c r="F113"/>
  <c r="F108"/>
  <c r="F100"/>
  <c r="H100" s="1"/>
  <c r="F96"/>
  <c r="H96" s="1"/>
  <c r="F93"/>
  <c r="F90"/>
  <c r="F86"/>
  <c r="H86" s="1"/>
  <c r="F84"/>
  <c r="F81"/>
  <c r="H81" s="1"/>
  <c r="F79"/>
  <c r="H79" s="1"/>
  <c r="F77"/>
  <c r="H77" s="1"/>
  <c r="F73"/>
  <c r="H73" s="1"/>
  <c r="F70"/>
  <c r="H70" s="1"/>
  <c r="F67"/>
  <c r="H67" s="1"/>
  <c r="F65"/>
  <c r="H65" s="1"/>
  <c r="F63"/>
  <c r="H63" s="1"/>
  <c r="F61"/>
  <c r="H61" s="1"/>
  <c r="F59"/>
  <c r="H59" s="1"/>
  <c r="F57"/>
  <c r="H57" s="1"/>
  <c r="F55"/>
  <c r="F52"/>
  <c r="H52" s="1"/>
  <c r="F48"/>
  <c r="H48" s="1"/>
  <c r="F46"/>
  <c r="H46" s="1"/>
  <c r="F44"/>
  <c r="H44" s="1"/>
  <c r="F42"/>
  <c r="H42" s="1"/>
  <c r="F40"/>
  <c r="H40" s="1"/>
  <c r="F38"/>
  <c r="H38" s="1"/>
  <c r="F36"/>
  <c r="F32"/>
  <c r="H32" s="1"/>
  <c r="F29"/>
  <c r="H29" s="1"/>
  <c r="F27"/>
  <c r="F25"/>
  <c r="H25" s="1"/>
  <c r="F23"/>
  <c r="H23" s="1"/>
  <c r="F20"/>
  <c r="H20" s="1"/>
  <c r="F18"/>
  <c r="H18" s="1"/>
  <c r="F16"/>
  <c r="H16" s="1"/>
  <c r="E496"/>
  <c r="E494"/>
  <c r="E491"/>
  <c r="E489"/>
  <c r="E484"/>
  <c r="E483" s="1"/>
  <c r="E479"/>
  <c r="E478" s="1"/>
  <c r="E476"/>
  <c r="E475" s="1"/>
  <c r="E472"/>
  <c r="E471" s="1"/>
  <c r="E469"/>
  <c r="E467"/>
  <c r="E464"/>
  <c r="E463" s="1"/>
  <c r="E459"/>
  <c r="E458" s="1"/>
  <c r="E455"/>
  <c r="E454" s="1"/>
  <c r="E452"/>
  <c r="E448"/>
  <c r="E446"/>
  <c r="E442"/>
  <c r="E441" s="1"/>
  <c r="E439"/>
  <c r="E438" s="1"/>
  <c r="E435"/>
  <c r="E432"/>
  <c r="E430"/>
  <c r="E425"/>
  <c r="E424" s="1"/>
  <c r="E421"/>
  <c r="E420" s="1"/>
  <c r="E419" s="1"/>
  <c r="E417"/>
  <c r="E416" s="1"/>
  <c r="E415" s="1"/>
  <c r="E413"/>
  <c r="E412" s="1"/>
  <c r="E410"/>
  <c r="E408"/>
  <c r="E403"/>
  <c r="E402" s="1"/>
  <c r="E400"/>
  <c r="E399" s="1"/>
  <c r="E395"/>
  <c r="E394" s="1"/>
  <c r="E393" s="1"/>
  <c r="E392" s="1"/>
  <c r="E390"/>
  <c r="E389" s="1"/>
  <c r="E387"/>
  <c r="E386" s="1"/>
  <c r="E382"/>
  <c r="E380"/>
  <c r="E374"/>
  <c r="E370"/>
  <c r="E364"/>
  <c r="E363" s="1"/>
  <c r="E362" s="1"/>
  <c r="E360"/>
  <c r="E357"/>
  <c r="E353"/>
  <c r="E352" s="1"/>
  <c r="E350"/>
  <c r="E349" s="1"/>
  <c r="E347"/>
  <c r="E346" s="1"/>
  <c r="E344"/>
  <c r="E343" s="1"/>
  <c r="E339"/>
  <c r="E338" s="1"/>
  <c r="E337" s="1"/>
  <c r="E333"/>
  <c r="E332" s="1"/>
  <c r="E330"/>
  <c r="E328"/>
  <c r="E324"/>
  <c r="E323" s="1"/>
  <c r="E321"/>
  <c r="E320" s="1"/>
  <c r="E316"/>
  <c r="E315" s="1"/>
  <c r="E314" s="1"/>
  <c r="E313" s="1"/>
  <c r="E311"/>
  <c r="E310" s="1"/>
  <c r="E306"/>
  <c r="E305" s="1"/>
  <c r="E301"/>
  <c r="E299"/>
  <c r="E295"/>
  <c r="E293"/>
  <c r="E286"/>
  <c r="E285" s="1"/>
  <c r="E284" s="1"/>
  <c r="E282"/>
  <c r="E281" s="1"/>
  <c r="E279"/>
  <c r="E278" s="1"/>
  <c r="E275"/>
  <c r="E274" s="1"/>
  <c r="E273" s="1"/>
  <c r="E271"/>
  <c r="E270" s="1"/>
  <c r="E269" s="1"/>
  <c r="E267"/>
  <c r="E266" s="1"/>
  <c r="E264"/>
  <c r="E263" s="1"/>
  <c r="E261"/>
  <c r="E260" s="1"/>
  <c r="E258"/>
  <c r="E257" s="1"/>
  <c r="E255"/>
  <c r="E253"/>
  <c r="E251"/>
  <c r="E245"/>
  <c r="E244" s="1"/>
  <c r="E243" s="1"/>
  <c r="E241"/>
  <c r="E240" s="1"/>
  <c r="E238"/>
  <c r="E237" s="1"/>
  <c r="E234"/>
  <c r="E230"/>
  <c r="E226"/>
  <c r="E225" s="1"/>
  <c r="E219"/>
  <c r="E218" s="1"/>
  <c r="E217" s="1"/>
  <c r="E215"/>
  <c r="E214" s="1"/>
  <c r="E212"/>
  <c r="E211" s="1"/>
  <c r="E209"/>
  <c r="E208" s="1"/>
  <c r="E206"/>
  <c r="E205" s="1"/>
  <c r="E203"/>
  <c r="E202" s="1"/>
  <c r="E200"/>
  <c r="E198"/>
  <c r="E195"/>
  <c r="E194" s="1"/>
  <c r="E190"/>
  <c r="E189" s="1"/>
  <c r="E187"/>
  <c r="E186" s="1"/>
  <c r="E183"/>
  <c r="E182" s="1"/>
  <c r="E180"/>
  <c r="E179" s="1"/>
  <c r="E176"/>
  <c r="E173"/>
  <c r="E170"/>
  <c r="E167"/>
  <c r="E163"/>
  <c r="E162" s="1"/>
  <c r="E160"/>
  <c r="E159" s="1"/>
  <c r="E157"/>
  <c r="E155"/>
  <c r="E152"/>
  <c r="E151" s="1"/>
  <c r="E149"/>
  <c r="E148" s="1"/>
  <c r="E146"/>
  <c r="E145" s="1"/>
  <c r="E141"/>
  <c r="E140" s="1"/>
  <c r="E139" s="1"/>
  <c r="E138" s="1"/>
  <c r="E134"/>
  <c r="E133" s="1"/>
  <c r="E131"/>
  <c r="E129"/>
  <c r="E126"/>
  <c r="E125" s="1"/>
  <c r="E123"/>
  <c r="E121"/>
  <c r="E119"/>
  <c r="E117"/>
  <c r="E113"/>
  <c r="E112" s="1"/>
  <c r="E111" s="1"/>
  <c r="E108"/>
  <c r="E107" s="1"/>
  <c r="E103"/>
  <c r="E100"/>
  <c r="E96"/>
  <c r="E93"/>
  <c r="E92" s="1"/>
  <c r="E90"/>
  <c r="E89" s="1"/>
  <c r="E86"/>
  <c r="E84"/>
  <c r="E81"/>
  <c r="E79"/>
  <c r="E77"/>
  <c r="E73"/>
  <c r="E70"/>
  <c r="E67"/>
  <c r="E65"/>
  <c r="E63"/>
  <c r="E61"/>
  <c r="E59"/>
  <c r="E57"/>
  <c r="E55"/>
  <c r="E54" s="1"/>
  <c r="E52"/>
  <c r="E51" s="1"/>
  <c r="E48"/>
  <c r="E46"/>
  <c r="E44"/>
  <c r="E42"/>
  <c r="E40"/>
  <c r="E38"/>
  <c r="E36"/>
  <c r="E32"/>
  <c r="E31" s="1"/>
  <c r="E29"/>
  <c r="E27"/>
  <c r="E25"/>
  <c r="E23"/>
  <c r="E20"/>
  <c r="E18"/>
  <c r="E16"/>
  <c r="G75" l="1"/>
  <c r="E35"/>
  <c r="F35"/>
  <c r="H35" s="1"/>
  <c r="G34"/>
  <c r="G115"/>
  <c r="G110" s="1"/>
  <c r="G165"/>
  <c r="G143" s="1"/>
  <c r="G318"/>
  <c r="G248"/>
  <c r="E224"/>
  <c r="E223" s="1"/>
  <c r="G341"/>
  <c r="E83"/>
  <c r="G423"/>
  <c r="E369"/>
  <c r="E368" s="1"/>
  <c r="F369"/>
  <c r="E493"/>
  <c r="E385"/>
  <c r="E384" s="1"/>
  <c r="F51"/>
  <c r="H51" s="1"/>
  <c r="F454"/>
  <c r="H454" s="1"/>
  <c r="E69"/>
  <c r="E304"/>
  <c r="E303" s="1"/>
  <c r="H496"/>
  <c r="F493"/>
  <c r="H493" s="1"/>
  <c r="E76"/>
  <c r="F31"/>
  <c r="H31" s="1"/>
  <c r="F148"/>
  <c r="H148" s="1"/>
  <c r="F237"/>
  <c r="H237" s="1"/>
  <c r="F285"/>
  <c r="H285" s="1"/>
  <c r="F15"/>
  <c r="H27"/>
  <c r="H36"/>
  <c r="F89"/>
  <c r="H89" s="1"/>
  <c r="H90"/>
  <c r="F125"/>
  <c r="H125" s="1"/>
  <c r="H126"/>
  <c r="F151"/>
  <c r="H151" s="1"/>
  <c r="H152"/>
  <c r="F162"/>
  <c r="H162" s="1"/>
  <c r="H163"/>
  <c r="F182"/>
  <c r="H182" s="1"/>
  <c r="H183"/>
  <c r="F211"/>
  <c r="H211" s="1"/>
  <c r="H212"/>
  <c r="F230"/>
  <c r="H230" s="1"/>
  <c r="H231"/>
  <c r="F263"/>
  <c r="H263" s="1"/>
  <c r="H264"/>
  <c r="F386"/>
  <c r="H387"/>
  <c r="F420"/>
  <c r="H421"/>
  <c r="F458"/>
  <c r="H458" s="1"/>
  <c r="H459"/>
  <c r="F471"/>
  <c r="H471" s="1"/>
  <c r="H472"/>
  <c r="E95"/>
  <c r="E88" s="1"/>
  <c r="F92"/>
  <c r="H92" s="1"/>
  <c r="H93"/>
  <c r="F107"/>
  <c r="H107" s="1"/>
  <c r="H108"/>
  <c r="F145"/>
  <c r="H145" s="1"/>
  <c r="H146"/>
  <c r="F186"/>
  <c r="H186" s="1"/>
  <c r="H187"/>
  <c r="F197"/>
  <c r="H197" s="1"/>
  <c r="H200"/>
  <c r="F214"/>
  <c r="H214" s="1"/>
  <c r="H215"/>
  <c r="F234"/>
  <c r="H234" s="1"/>
  <c r="H235"/>
  <c r="F240"/>
  <c r="H240" s="1"/>
  <c r="H241"/>
  <c r="F266"/>
  <c r="H266" s="1"/>
  <c r="H267"/>
  <c r="F281"/>
  <c r="H281" s="1"/>
  <c r="H282"/>
  <c r="F289"/>
  <c r="H293"/>
  <c r="F305"/>
  <c r="H305" s="1"/>
  <c r="H306"/>
  <c r="F320"/>
  <c r="H320" s="1"/>
  <c r="H321"/>
  <c r="F333"/>
  <c r="H334"/>
  <c r="F346"/>
  <c r="H346" s="1"/>
  <c r="H347"/>
  <c r="F394"/>
  <c r="H395"/>
  <c r="F424"/>
  <c r="H424" s="1"/>
  <c r="H425"/>
  <c r="F438"/>
  <c r="H438" s="1"/>
  <c r="H439"/>
  <c r="F463"/>
  <c r="H463" s="1"/>
  <c r="H464"/>
  <c r="F475"/>
  <c r="H475" s="1"/>
  <c r="H476"/>
  <c r="F54"/>
  <c r="H54" s="1"/>
  <c r="H55"/>
  <c r="F83"/>
  <c r="H83" s="1"/>
  <c r="H84"/>
  <c r="F112"/>
  <c r="H113"/>
  <c r="F116"/>
  <c r="H116" s="1"/>
  <c r="H121"/>
  <c r="F128"/>
  <c r="H128" s="1"/>
  <c r="H131"/>
  <c r="F154"/>
  <c r="H154" s="1"/>
  <c r="H157"/>
  <c r="F189"/>
  <c r="H189" s="1"/>
  <c r="H190"/>
  <c r="F205"/>
  <c r="H205" s="1"/>
  <c r="H206"/>
  <c r="F218"/>
  <c r="H219"/>
  <c r="F245"/>
  <c r="H246"/>
  <c r="F257"/>
  <c r="H257" s="1"/>
  <c r="H258"/>
  <c r="F270"/>
  <c r="H271"/>
  <c r="F310"/>
  <c r="H310" s="1"/>
  <c r="H311"/>
  <c r="F323"/>
  <c r="H323" s="1"/>
  <c r="H324"/>
  <c r="F338"/>
  <c r="H339"/>
  <c r="F349"/>
  <c r="H349" s="1"/>
  <c r="H350"/>
  <c r="F363"/>
  <c r="H364"/>
  <c r="F399"/>
  <c r="H399" s="1"/>
  <c r="H400"/>
  <c r="F412"/>
  <c r="H412" s="1"/>
  <c r="H413"/>
  <c r="F441"/>
  <c r="H441" s="1"/>
  <c r="H442"/>
  <c r="F478"/>
  <c r="H478" s="1"/>
  <c r="H479"/>
  <c r="E154"/>
  <c r="E144" s="1"/>
  <c r="E466"/>
  <c r="E457" s="1"/>
  <c r="F134"/>
  <c r="H135"/>
  <c r="F159"/>
  <c r="H159" s="1"/>
  <c r="H160"/>
  <c r="F179"/>
  <c r="H179" s="1"/>
  <c r="H180"/>
  <c r="F194"/>
  <c r="H195"/>
  <c r="F202"/>
  <c r="H202" s="1"/>
  <c r="H203"/>
  <c r="F208"/>
  <c r="H208" s="1"/>
  <c r="H209"/>
  <c r="F225"/>
  <c r="H226"/>
  <c r="F260"/>
  <c r="H260" s="1"/>
  <c r="H261"/>
  <c r="F274"/>
  <c r="H275"/>
  <c r="F315"/>
  <c r="F343"/>
  <c r="H343" s="1"/>
  <c r="F352"/>
  <c r="H352" s="1"/>
  <c r="H353"/>
  <c r="H370"/>
  <c r="F389"/>
  <c r="H389" s="1"/>
  <c r="F402"/>
  <c r="H402" s="1"/>
  <c r="H403"/>
  <c r="F416"/>
  <c r="H417"/>
  <c r="F466"/>
  <c r="H466" s="1"/>
  <c r="H469"/>
  <c r="F483"/>
  <c r="H483" s="1"/>
  <c r="H484"/>
  <c r="F103"/>
  <c r="H103" s="1"/>
  <c r="H104"/>
  <c r="F140"/>
  <c r="H141"/>
  <c r="F278"/>
  <c r="H278" s="1"/>
  <c r="H279"/>
  <c r="E319"/>
  <c r="E474"/>
  <c r="E166"/>
  <c r="E277"/>
  <c r="E289"/>
  <c r="E288" s="1"/>
  <c r="E445"/>
  <c r="F69"/>
  <c r="H69" s="1"/>
  <c r="F172"/>
  <c r="H172" s="1"/>
  <c r="F379"/>
  <c r="F407"/>
  <c r="H407" s="1"/>
  <c r="E342"/>
  <c r="E116"/>
  <c r="E298"/>
  <c r="E297" s="1"/>
  <c r="E327"/>
  <c r="E326" s="1"/>
  <c r="E356"/>
  <c r="E355" s="1"/>
  <c r="E488"/>
  <c r="F166"/>
  <c r="F356"/>
  <c r="E172"/>
  <c r="E398"/>
  <c r="E397" s="1"/>
  <c r="E429"/>
  <c r="F298"/>
  <c r="F429"/>
  <c r="F250"/>
  <c r="F488"/>
  <c r="E15"/>
  <c r="E14" s="1"/>
  <c r="E50"/>
  <c r="E128"/>
  <c r="E197"/>
  <c r="E250"/>
  <c r="E249" s="1"/>
  <c r="E379"/>
  <c r="E378" s="1"/>
  <c r="E377" s="1"/>
  <c r="E407"/>
  <c r="E406" s="1"/>
  <c r="E405" s="1"/>
  <c r="F76"/>
  <c r="H76" s="1"/>
  <c r="F95"/>
  <c r="F327"/>
  <c r="F445"/>
  <c r="H445" s="1"/>
  <c r="G13" l="1"/>
  <c r="G11" s="1"/>
  <c r="H112"/>
  <c r="F111"/>
  <c r="H111" s="1"/>
  <c r="H166"/>
  <c r="F165"/>
  <c r="H165" s="1"/>
  <c r="E165"/>
  <c r="E143" s="1"/>
  <c r="H194"/>
  <c r="F193"/>
  <c r="E193"/>
  <c r="E192" s="1"/>
  <c r="H225"/>
  <c r="F224"/>
  <c r="F75"/>
  <c r="H75" s="1"/>
  <c r="E75"/>
  <c r="H386"/>
  <c r="F385"/>
  <c r="H385" s="1"/>
  <c r="F304"/>
  <c r="F303" s="1"/>
  <c r="H303" s="1"/>
  <c r="E34"/>
  <c r="E13" s="1"/>
  <c r="E248"/>
  <c r="E318"/>
  <c r="E487"/>
  <c r="E341"/>
  <c r="F284"/>
  <c r="H284" s="1"/>
  <c r="F50"/>
  <c r="H50" s="1"/>
  <c r="F398"/>
  <c r="H398" s="1"/>
  <c r="F288"/>
  <c r="H288" s="1"/>
  <c r="H289"/>
  <c r="F115"/>
  <c r="H115" s="1"/>
  <c r="F319"/>
  <c r="H319" s="1"/>
  <c r="F355"/>
  <c r="H355" s="1"/>
  <c r="H356"/>
  <c r="F273"/>
  <c r="H273" s="1"/>
  <c r="H274"/>
  <c r="F487"/>
  <c r="H487" s="1"/>
  <c r="H488"/>
  <c r="F297"/>
  <c r="H297" s="1"/>
  <c r="H298"/>
  <c r="F378"/>
  <c r="H379"/>
  <c r="F139"/>
  <c r="H140"/>
  <c r="F415"/>
  <c r="H415" s="1"/>
  <c r="H416"/>
  <c r="F362"/>
  <c r="H362" s="1"/>
  <c r="H363"/>
  <c r="F337"/>
  <c r="H337" s="1"/>
  <c r="H338"/>
  <c r="F269"/>
  <c r="H269" s="1"/>
  <c r="H270"/>
  <c r="F244"/>
  <c r="H245"/>
  <c r="F332"/>
  <c r="H332" s="1"/>
  <c r="H333"/>
  <c r="F88"/>
  <c r="H88" s="1"/>
  <c r="H95"/>
  <c r="F217"/>
  <c r="H217" s="1"/>
  <c r="H218"/>
  <c r="F419"/>
  <c r="H419" s="1"/>
  <c r="H420"/>
  <c r="F14"/>
  <c r="H15"/>
  <c r="F133"/>
  <c r="H133" s="1"/>
  <c r="H134"/>
  <c r="F342"/>
  <c r="E115"/>
  <c r="E110" s="1"/>
  <c r="F249"/>
  <c r="H249" s="1"/>
  <c r="H250"/>
  <c r="F474"/>
  <c r="H474" s="1"/>
  <c r="F144"/>
  <c r="H144" s="1"/>
  <c r="F326"/>
  <c r="H326" s="1"/>
  <c r="H327"/>
  <c r="F406"/>
  <c r="F423"/>
  <c r="H423" s="1"/>
  <c r="H429"/>
  <c r="F277"/>
  <c r="H277" s="1"/>
  <c r="E423"/>
  <c r="F457"/>
  <c r="H457" s="1"/>
  <c r="F368"/>
  <c r="H368" s="1"/>
  <c r="H369"/>
  <c r="F314"/>
  <c r="H315"/>
  <c r="F393"/>
  <c r="H394"/>
  <c r="H14" l="1"/>
  <c r="E11"/>
  <c r="F34"/>
  <c r="H34" s="1"/>
  <c r="F397"/>
  <c r="H397" s="1"/>
  <c r="F384"/>
  <c r="H384" s="1"/>
  <c r="H304"/>
  <c r="F248"/>
  <c r="H248" s="1"/>
  <c r="F143"/>
  <c r="H143" s="1"/>
  <c r="F110"/>
  <c r="H110" s="1"/>
  <c r="F341"/>
  <c r="H341" s="1"/>
  <c r="H342"/>
  <c r="F313"/>
  <c r="H313" s="1"/>
  <c r="H314"/>
  <c r="F138"/>
  <c r="H138" s="1"/>
  <c r="H139"/>
  <c r="F392"/>
  <c r="H392" s="1"/>
  <c r="H393"/>
  <c r="F243"/>
  <c r="H243" s="1"/>
  <c r="H244"/>
  <c r="F377"/>
  <c r="H377" s="1"/>
  <c r="H378"/>
  <c r="F318"/>
  <c r="H318" s="1"/>
  <c r="F192"/>
  <c r="H192" s="1"/>
  <c r="H193"/>
  <c r="F405"/>
  <c r="H405" s="1"/>
  <c r="H406"/>
  <c r="F223"/>
  <c r="H223" s="1"/>
  <c r="H224"/>
  <c r="H17"/>
  <c r="H19"/>
  <c r="F13" l="1"/>
  <c r="H13" s="1"/>
  <c r="F11" l="1"/>
  <c r="H11" s="1"/>
</calcChain>
</file>

<file path=xl/sharedStrings.xml><?xml version="1.0" encoding="utf-8"?>
<sst xmlns="http://schemas.openxmlformats.org/spreadsheetml/2006/main" count="1020" uniqueCount="600">
  <si>
    <t>№ п/п</t>
  </si>
  <si>
    <t>Наименование</t>
  </si>
  <si>
    <t>ЦСР</t>
  </si>
  <si>
    <t>ВР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</si>
  <si>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</si>
  <si>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</si>
  <si>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</si>
  <si>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</si>
  <si>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</si>
  <si>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</si>
  <si>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</si>
  <si>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</si>
  <si>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</si>
  <si>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</si>
  <si>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</si>
  <si>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</si>
  <si>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</si>
  <si>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</si>
  <si>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</si>
  <si>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</si>
  <si>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</si>
  <si>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</si>
  <si>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</si>
  <si>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</si>
  <si>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</si>
  <si>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</si>
  <si>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</si>
  <si>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</si>
  <si>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</si>
  <si>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</si>
  <si>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</si>
  <si>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</si>
  <si>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</si>
  <si>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</si>
  <si>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</si>
  <si>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</si>
  <si>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</si>
  <si>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</si>
  <si>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</si>
  <si>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</si>
  <si>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</si>
  <si>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</si>
  <si>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</si>
  <si>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</si>
  <si>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</si>
  <si>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</si>
  <si>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</si>
  <si>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</si>
  <si>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</si>
  <si>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</si>
  <si>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</si>
  <si>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</si>
  <si>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</si>
  <si>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</si>
  <si>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</si>
  <si>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</si>
  <si>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</si>
  <si>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</si>
  <si>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</si>
  <si>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</si>
  <si>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</si>
  <si>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</si>
  <si>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</si>
  <si>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</si>
  <si>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</si>
  <si>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</si>
  <si>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</si>
  <si>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</si>
  <si>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</si>
  <si>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</si>
  <si>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</si>
  <si>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</si>
  <si>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</si>
  <si>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</si>
  <si>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</si>
  <si>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</si>
  <si>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</si>
  <si>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</si>
  <si>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</si>
  <si>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</si>
  <si>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</si>
  <si>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</si>
  <si>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</si>
  <si>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</si>
  <si>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</si>
  <si>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</si>
  <si>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</si>
  <si>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</si>
  <si>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</si>
  <si>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</si>
  <si>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</si>
  <si>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</si>
  <si>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</si>
  <si>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</si>
  <si>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</si>
  <si>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</si>
  <si>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</si>
  <si>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</si>
  <si>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</si>
  <si>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</si>
  <si>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</si>
  <si>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</si>
  <si>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</si>
  <si>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</si>
  <si>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</si>
  <si>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</si>
  <si>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</si>
  <si>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</si>
  <si>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</si>
  <si>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</si>
  <si>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</si>
  <si>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</si>
  <si>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</si>
  <si>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</si>
  <si>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</si>
  <si>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</si>
  <si>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</si>
  <si>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</si>
  <si>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</si>
  <si>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</si>
  <si>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</si>
  <si>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</si>
  <si>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</si>
  <si>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</si>
  <si>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</si>
  <si>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</si>
  <si>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</si>
  <si>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</si>
  <si>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</si>
  <si>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</si>
  <si>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</si>
  <si>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</si>
  <si>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</si>
  <si>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</si>
  <si>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</si>
  <si>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</si>
  <si>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</si>
  <si>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</si>
  <si>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</si>
  <si>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</si>
  <si>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</si>
  <si>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</si>
  <si>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</si>
  <si>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</si>
  <si>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</si>
  <si>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</si>
  <si>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</si>
  <si>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</si>
  <si>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</si>
  <si>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</si>
  <si>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</si>
  <si>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</si>
  <si>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</si>
  <si>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</si>
  <si>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</si>
  <si>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08 1 05 00000</t>
  </si>
  <si>
    <t>08 1 05 10050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</si>
  <si>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</si>
  <si>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</si>
  <si>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</si>
  <si>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</si>
  <si>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</si>
  <si>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</si>
  <si>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</si>
  <si>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</si>
  <si>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</si>
  <si>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</si>
  <si>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</si>
  <si>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</si>
  <si>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</si>
  <si>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</si>
  <si>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</si>
  <si>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</si>
  <si>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</si>
  <si>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</si>
  <si>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</si>
  <si>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</si>
  <si>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</si>
  <si>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</si>
  <si>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</si>
  <si>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</si>
  <si>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</si>
  <si>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</si>
  <si>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</si>
  <si>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</si>
  <si>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</si>
  <si>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</si>
  <si>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</si>
  <si>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</si>
  <si>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</si>
  <si>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</si>
  <si>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</si>
  <si>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</si>
  <si>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</si>
  <si>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</si>
  <si>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</si>
  <si>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</si>
  <si>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</si>
  <si>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</si>
  <si>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</si>
  <si>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</si>
  <si>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</si>
  <si>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</si>
  <si>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</si>
  <si>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</si>
  <si>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</si>
  <si>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</si>
  <si>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</si>
  <si>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</si>
  <si>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</si>
  <si>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</si>
  <si>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</si>
  <si>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</si>
  <si>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</si>
  <si>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</si>
  <si>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</si>
  <si>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</si>
  <si>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</si>
  <si>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</si>
  <si>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</si>
  <si>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</si>
  <si>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</si>
  <si>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</si>
  <si>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</si>
  <si>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</si>
  <si>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</si>
  <si>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</si>
  <si>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</si>
  <si>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</si>
  <si>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</si>
  <si>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</si>
  <si>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</si>
  <si>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</si>
  <si>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</si>
  <si>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</si>
  <si>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</si>
  <si>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</si>
  <si>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</si>
  <si>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</si>
  <si>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</si>
  <si>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</si>
  <si>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</si>
  <si>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</si>
  <si>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</si>
  <si>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</si>
  <si>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</si>
  <si>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</si>
  <si>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</si>
  <si>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</si>
  <si>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</si>
  <si>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</si>
  <si>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</si>
  <si>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</si>
  <si>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</si>
  <si>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</si>
  <si>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</si>
  <si>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Прочие обязательства муниципального образования Тимашевский район</t>
  </si>
  <si>
    <t>52 5 00 10030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</si>
  <si>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</si>
  <si>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</si>
  <si>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</si>
  <si>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</si>
  <si>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</si>
  <si>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</si>
  <si>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</si>
  <si>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</si>
  <si>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</si>
  <si>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</si>
  <si>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</si>
  <si>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</si>
  <si>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</si>
  <si>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</si>
  <si>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</si>
  <si>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</si>
  <si>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</si>
  <si>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</si>
  <si>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</si>
  <si>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</si>
  <si>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</si>
  <si>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</si>
  <si>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</si>
  <si>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</si>
  <si>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</si>
  <si>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</si>
  <si>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</si>
  <si>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</si>
  <si>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</si>
  <si>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</si>
  <si>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</si>
  <si>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</si>
  <si>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</si>
  <si>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</si>
  <si>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</si>
  <si>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</si>
  <si>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</si>
  <si>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</si>
  <si>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</si>
  <si>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</si>
  <si>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</si>
  <si>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</si>
  <si>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</si>
  <si>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</si>
  <si>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</si>
  <si>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</si>
  <si>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</si>
  <si>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</si>
  <si>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</si>
  <si>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</si>
  <si>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</si>
  <si>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</si>
  <si>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</si>
  <si>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</si>
  <si>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</si>
  <si>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</si>
  <si>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</si>
  <si>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</si>
  <si>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</si>
  <si>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</si>
  <si>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</si>
  <si>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</si>
  <si>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</si>
  <si>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</si>
  <si>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</si>
  <si>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</si>
  <si>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</si>
  <si>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</si>
  <si>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</si>
  <si>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</si>
  <si>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</si>
  <si>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</si>
  <si>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</si>
  <si>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</si>
  <si>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</si>
  <si>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600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</si>
  <si>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</si>
  <si>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</si>
  <si>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</si>
  <si>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</si>
  <si>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</si>
  <si>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</si>
  <si>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</si>
  <si>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</si>
  <si>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</si>
  <si>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</si>
  <si>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</si>
  <si>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</si>
  <si>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</si>
  <si>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</si>
  <si>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</si>
  <si>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</si>
  <si>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</si>
  <si>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</si>
  <si>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</si>
  <si>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</si>
  <si>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</si>
  <si>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</si>
  <si>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</si>
  <si>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</si>
  <si>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</si>
  <si>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</si>
  <si>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</si>
  <si>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</si>
  <si>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</si>
  <si>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</si>
  <si>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</si>
  <si>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</si>
  <si>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</si>
  <si>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</si>
  <si>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Осуществление муниципальными учреждениями капитального ремонта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</si>
  <si>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</si>
  <si>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</si>
  <si>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99 9 00 10120</t>
  </si>
  <si>
    <t>01 2 02 09020</t>
  </si>
  <si>
    <t>04 1 05 00000</t>
  </si>
  <si>
    <t>300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</si>
  <si>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</si>
  <si>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</si>
  <si>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Приобретение муниципальными учреждениями движимого имущества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</si>
  <si>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</si>
  <si>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</si>
  <si>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</si>
  <si>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</si>
  <si>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02 2 03 10330</t>
  </si>
  <si>
    <t>Сохранение и развитие конкурсно-фестивальной политики на территории муниципального образования Тимашевский район</t>
  </si>
  <si>
    <t>99 9 00 S2400</t>
  </si>
  <si>
    <t>Средства резервного фонда администрации Краснодарского края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</si>
  <si>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</si>
  <si>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</si>
  <si>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А.Н. Стешенко</t>
  </si>
  <si>
    <t>Комплектование и обеспечение сохранности библиотечных фондов</t>
  </si>
  <si>
    <t xml:space="preserve">РАСПРЕДЕЛЕНИЕ </t>
  </si>
  <si>
    <t xml:space="preserve">                                                                                                          Приложение № 4</t>
  </si>
  <si>
    <t>Уточненная сводная бюджетная роспись</t>
  </si>
  <si>
    <t xml:space="preserve">                                                                                                                                           к решению Совета муниципального </t>
  </si>
  <si>
    <t xml:space="preserve">                                                                                                                                          образования Тимашевский район</t>
  </si>
  <si>
    <t xml:space="preserve">                                                                                                                                          от _______________№ ______</t>
  </si>
  <si>
    <t>Исполнение к уточненной сводной бюджетной росписи, %</t>
  </si>
  <si>
    <t>Исполнено</t>
  </si>
  <si>
    <t>01 1 01 S0600</t>
  </si>
  <si>
    <t>Развитие общественной инфраструктуры муниципального значения</t>
  </si>
  <si>
    <t>01 2 01 S0470</t>
  </si>
  <si>
    <t>01 2 02 09010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</si>
  <si>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</si>
  <si>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Федеральный проект "Современная школа"</t>
  </si>
  <si>
    <t>01 2 Е1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</si>
  <si>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</si>
  <si>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05 1 07 00000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</si>
  <si>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</si>
  <si>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</si>
  <si>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05 1 08 00000</t>
  </si>
  <si>
    <t>05 1 08 S2820</t>
  </si>
  <si>
    <t>Федеральный проект "Спорт - норма жизни"</t>
  </si>
  <si>
    <t>05 1 P500000</t>
  </si>
  <si>
    <t>Оснащение объектов спортивной инфраструктуры спортивно-технологическим оборудованием</t>
  </si>
  <si>
    <t>05 1 P552280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</si>
  <si>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</si>
  <si>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</si>
  <si>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08 4 02 10180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</si>
  <si>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</si>
  <si>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Обеспечение функционирования органа повседневного управления реагирования ТП РСЧС</t>
  </si>
  <si>
    <t>08 6 02 00000</t>
  </si>
  <si>
    <t>08 6 02 00590</t>
  </si>
  <si>
    <t>Мероприятия по переподготовке и повышению квалификации кадров</t>
  </si>
  <si>
    <t>08 6 02 10600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</si>
  <si>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</si>
  <si>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08 6 02 20040</t>
  </si>
  <si>
    <t>100</t>
  </si>
  <si>
    <t>12 2 02C0820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</si>
  <si>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</si>
  <si>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400</t>
  </si>
  <si>
    <t>12 2 02 R0820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</si>
  <si>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</si>
  <si>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12 4 00 00000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</si>
  <si>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</si>
  <si>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>12 4 01 00000</t>
  </si>
  <si>
    <t>12 4 01 00590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</si>
  <si>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</si>
  <si>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12 4 01 20050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</si>
  <si>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</si>
  <si>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14 0 00 00000</t>
  </si>
  <si>
    <t>14 1 00 00000</t>
  </si>
  <si>
    <t>14 1 01 00000</t>
  </si>
  <si>
    <t>14 1 01 10200</t>
  </si>
  <si>
    <t>14 1 04 00000</t>
  </si>
  <si>
    <t>14 1 04 10200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</si>
  <si>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</si>
  <si>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15 0 00 00000</t>
  </si>
  <si>
    <t>15 1 00 00000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</si>
  <si>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</si>
  <si>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15 1 01 00000</t>
  </si>
  <si>
    <t>Финансовая поддержка (субсидия) на оплату (частичную оплату) первоначального взноса</t>
  </si>
  <si>
    <t>15 1 01 40070</t>
  </si>
  <si>
    <t>Выравнивание бюджетной обеспеченности поселений</t>
  </si>
  <si>
    <t>70 3 00 11030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</si>
  <si>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</si>
  <si>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</si>
  <si>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</si>
  <si>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Дополнительная помощь местным бюджетам для решения социально значимых вопросов местного значения</t>
  </si>
  <si>
    <t>01 1 01 62980</t>
  </si>
  <si>
    <t>Федеральный проект "Содействие занятости женщин — создание условий дошкольного образования для детей в возрасте до трех лет"</t>
  </si>
  <si>
    <t>01 1 P2 00000</t>
  </si>
  <si>
    <t>01 1 P2 S0490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</si>
  <si>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</si>
  <si>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</si>
  <si>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</si>
  <si>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</si>
  <si>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</si>
  <si>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</si>
  <si>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Е1S1690</t>
  </si>
  <si>
    <t>Федеральный проект "Безопасность дорожного движения"</t>
  </si>
  <si>
    <t>01 2 R300000</t>
  </si>
  <si>
    <t>01 2 R3S0600</t>
  </si>
  <si>
    <t>01 2 02 S2400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</si>
  <si>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</si>
  <si>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01 2 02 62980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</si>
  <si>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</si>
  <si>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</si>
  <si>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</si>
  <si>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01 3 01 09020</t>
  </si>
  <si>
    <t>Организация и проведение физкультурных и спортивных мероприятий по развитию детско-юношеских школ и клубов</t>
  </si>
  <si>
    <t>Обеспечение деятельности прочих учреждений, относящихся к системе образования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</si>
  <si>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</si>
  <si>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</si>
  <si>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02 2 01 09020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</si>
  <si>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</si>
  <si>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02 2 01 20060</t>
  </si>
  <si>
    <t>Федеральный проект "Культурная среда"</t>
  </si>
  <si>
    <t>02 2 А100000</t>
  </si>
  <si>
    <t>Государственная поддержка отрасли культуры</t>
  </si>
  <si>
    <t>02 2 А155190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</si>
  <si>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</si>
  <si>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S2960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</si>
  <si>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</si>
  <si>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</si>
  <si>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03 1 04 60960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</si>
  <si>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</si>
  <si>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</si>
  <si>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</si>
  <si>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Реализация отдельных мероприятий муниципальной программы «Социальная поддержка граждан Тимашевского района»</t>
  </si>
  <si>
    <t>04 1 04 10270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</si>
  <si>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</si>
  <si>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 xml:space="preserve"> Реализация мероприятий по обеспечению жильем молодых семей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</si>
  <si>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</si>
  <si>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</si>
  <si>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</si>
  <si>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</si>
  <si>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</si>
  <si>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</si>
  <si>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</si>
  <si>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</si>
  <si>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</si>
  <si>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04 2 07 00000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</si>
  <si>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</si>
  <si>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04 2 07 61020</t>
  </si>
  <si>
    <t>05 1 07 12830</t>
  </si>
  <si>
    <t>Субсидии на оплату труда инструкторов по спорту в муниципальных образованиях Краснодарского края</t>
  </si>
  <si>
    <t>Строительство объекта "Центр единоборств в г. Тимашевске Тимашевского района"</t>
  </si>
  <si>
    <t>05 1 09 00000</t>
  </si>
  <si>
    <t>05 1 09 10120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</si>
  <si>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</si>
  <si>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06 1 04 00000</t>
  </si>
  <si>
    <t>Мероприятия направленные на реализацию молодежной политики</t>
  </si>
  <si>
    <t>06 1 04 10370</t>
  </si>
  <si>
    <t>Информационное обеспечение реализации государственной молодежной политики</t>
  </si>
  <si>
    <t>06 1 06 00000</t>
  </si>
  <si>
    <t>06 1 06 10370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</si>
  <si>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</si>
  <si>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</si>
  <si>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предотвращению распространения новой коронавирусной инфекции (COVID-2019)</t>
  </si>
  <si>
    <t>08 1 01 10800</t>
  </si>
  <si>
    <t>Приобретение резервных источников электроснабжения органов управления, сил и средств, предназначенных и выделяемых для предупреждения и ликвидации чрезвычайных ситуаций</t>
  </si>
  <si>
    <t>08 1 01 10900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</si>
  <si>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</si>
  <si>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</si>
  <si>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08 1 06 00000</t>
  </si>
  <si>
    <t>Разработка Плана гражданской обороны и защиты населения муниципального образования Тимашевский район</t>
  </si>
  <si>
    <t>08 1 06 13260</t>
  </si>
  <si>
    <t>Пожарная безопасность</t>
  </si>
  <si>
    <t>08 2 00 00000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</si>
  <si>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</si>
  <si>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08 2 01 00000</t>
  </si>
  <si>
    <t>Мероприятия по пожарной безопасности</t>
  </si>
  <si>
    <t>08 2 01 10450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</si>
  <si>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</si>
  <si>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</si>
  <si>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 xml:space="preserve">Профилактика терроризма и экстремизма в муниципальном образовании Тимашевский район 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</si>
  <si>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</si>
  <si>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 xml:space="preserve">Обеспечение экологической безопасности в муниципальном образовании Тимашевский район 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</si>
  <si>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</si>
  <si>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</si>
  <si>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</si>
  <si>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Корректировка документов территориального планирования сельских поселений Тимашевского района</t>
  </si>
  <si>
    <t>11 1 01 00000</t>
  </si>
  <si>
    <t>Мероприятия по подготовке градостроительной и землеустроительной документации на территории муниципального района</t>
  </si>
  <si>
    <t>11 1 01 10480</t>
  </si>
  <si>
    <t xml:space="preserve">Капитальный ремонт, ремонт и содержание автомобильных дорог местного значения вне границ населенных пунктов муниципального образования Тимашевский район </t>
  </si>
  <si>
    <t>Осуществление комплекса мероприятий по капитальному ремонту, ремонту и содержанию автомобильных дорог местного значения вне границ населенных пунктов</t>
  </si>
  <si>
    <t>Капитальный ремонт, ремонт и содержание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</si>
  <si>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</si>
  <si>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11 2 01 S2440</t>
  </si>
  <si>
    <t xml:space="preserve">Осуществление функций строительного контроля в муниципальном образовании Тимашевский район </t>
  </si>
  <si>
    <t>Газификация сельских населенных пунктов муниципального образования Тимашевский район</t>
  </si>
  <si>
    <t>11 5 00 00000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</si>
  <si>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</si>
  <si>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11 5 01 00000</t>
  </si>
  <si>
    <t>Организация газоснабжения населения (поселений)</t>
  </si>
  <si>
    <t>11 5 01 S0620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</si>
  <si>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</si>
  <si>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Приобретение в муниципальную собственность муниципального образования Тимашевский район жилого помещения</t>
  </si>
  <si>
    <t>12 1 04 00000</t>
  </si>
  <si>
    <t>12 1 04 10120</t>
  </si>
  <si>
    <t>Создание условий для функционирования органов местного самоуправления муниципального образования Тимашевский район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</si>
  <si>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</si>
  <si>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Мероприятия по формированию и содержанию муниципальных архивов</t>
  </si>
  <si>
    <t>13 1 01 S0610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</si>
  <si>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</si>
  <si>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</si>
  <si>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</si>
  <si>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Высшее должностное лицо муниципального образования Тимашевский район</t>
  </si>
  <si>
    <t>51 0 00 00000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</si>
  <si>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</si>
  <si>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</si>
  <si>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Финансовое обеспечение проведения выборов</t>
  </si>
  <si>
    <t>52 6 00 00000</t>
  </si>
  <si>
    <t>Расходы на проведение выборов в представительные органы муниципального образования</t>
  </si>
  <si>
    <t>52 6 00 10360</t>
  </si>
  <si>
    <t>800</t>
  </si>
  <si>
    <t>Иные межбюджетные трансферты на поддержку мер по обеспечению сбалансированности бюджетов поселений</t>
  </si>
  <si>
    <t>70 3 00 11060</t>
  </si>
  <si>
    <t>Поддержка местных инициатив бюджетам поселений</t>
  </si>
  <si>
    <t>70 4 00 00000</t>
  </si>
  <si>
    <t>Иные межбюджетные трансферты на поощрение (премирование) победителей краевых конкурсов (смотров-конкурсов)</t>
  </si>
  <si>
    <t>70 4 00 11050</t>
  </si>
  <si>
    <t>Непрограммные расходы органов исполнительной власти муниципального образования Тимашевский район</t>
  </si>
  <si>
    <t>Расходы на выплату персоналу в целях обеспечения выполнения функций государственными (муници-пальными) органами, казенными учреждениями, органами управления государственными внебюд-жетными фондами</t>
  </si>
  <si>
    <t>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</si>
  <si>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>Решение Совета   от 16 декабря 2020 года      № 30</t>
  </si>
  <si>
    <t>Заместитель главы</t>
  </si>
  <si>
    <t xml:space="preserve">Тимашевский район </t>
  </si>
  <si>
    <t>муниципального образования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</si>
</sst>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.0"/>
    <numFmt numFmtId="165" formatCode="0.0"/>
    <numFmt numFmtId="166" formatCode="0.0%"/>
  </numFmts>
  <fonts count="17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4" fillId="0" borderId="0"/>
    <xf numFmtId="43" fontId="14" fillId="0" borderId="0" applyFont="0" applyFill="0" applyBorder="0" applyAlignment="0" applyProtection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1" fillId="0" borderId="0" xfId="0" applyFont="1" applyAlignment="1">
      <alignment horizontal="right"/>
    </xf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2" fillId="0" borderId="0" xfId="0" applyFont="1"/>
    <xf numFmtId="0" fontId="2" fillId="0" borderId="0" xfId="0" applyFont="1"/>
    <xf numFmtId="0" fontId="3" fillId="0" borderId="0" xfId="0" applyFont="1" applyFill="1" applyBorder="1" applyAlignment="1">
      <alignment horizontal="center" vertical="top"/>
    </xf>
    <xf numFmtId="0" fontId="2" fillId="0" borderId="0" xfId="0" applyFont="1"/>
    <xf numFmtId="0" fontId="7" fillId="2" borderId="0" xfId="0" applyFont="1" applyFill="1" applyAlignment="1">
      <alignment vertical="top" wrapText="1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2" fillId="0" borderId="0" xfId="0" applyFont="1"/>
    <xf numFmtId="0" fontId="7" fillId="2" borderId="0" xfId="0" applyFont="1" applyFill="1" applyBorder="1" applyAlignment="1">
      <alignment vertical="top" wrapText="1" shrinkToFit="1"/>
    </xf>
    <xf numFmtId="0" fontId="2" fillId="0" borderId="0" xfId="0" applyFont="1"/>
    <xf numFmtId="0" fontId="7" fillId="0" borderId="0" xfId="0" applyFont="1" applyFill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49" fontId="9" fillId="0" borderId="0" xfId="0" applyNumberFormat="1" applyFont="1" applyFill="1" applyBorder="1" applyAlignment="1">
      <alignment horizontal="left" vertical="top"/>
    </xf>
    <xf numFmtId="0" fontId="3" fillId="0" borderId="0" xfId="0" applyFont="1"/>
    <xf numFmtId="0" fontId="3" fillId="0" borderId="0" xfId="0" applyFont="1"/>
    <xf numFmtId="0" fontId="3" fillId="0" borderId="0" xfId="0" applyFont="1"/>
    <xf numFmtId="49" fontId="8" fillId="0" borderId="0" xfId="0" applyNumberFormat="1" applyFont="1" applyFill="1" applyBorder="1" applyAlignment="1">
      <alignment horizontal="left" vertical="top" wrapText="1"/>
    </xf>
    <xf numFmtId="0" fontId="3" fillId="0" borderId="0" xfId="0" applyFont="1"/>
    <xf numFmtId="0" fontId="8" fillId="0" borderId="0" xfId="0" applyFont="1" applyFill="1" applyBorder="1" applyAlignment="1">
      <alignment vertical="top" wrapText="1"/>
    </xf>
    <xf numFmtId="49" fontId="9" fillId="0" borderId="0" xfId="0" applyNumberFormat="1" applyFont="1" applyFill="1" applyBorder="1" applyAlignment="1">
      <alignment vertical="top"/>
    </xf>
    <xf numFmtId="0" fontId="3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3" fillId="0" borderId="0" xfId="0" applyFont="1"/>
    <xf numFmtId="0" fontId="2" fillId="0" borderId="0" xfId="0" applyFont="1"/>
    <xf numFmtId="0" fontId="2" fillId="0" borderId="0" xfId="0" applyFont="1"/>
    <xf numFmtId="0" fontId="8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2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/>
    <xf numFmtId="0" fontId="3" fillId="0" borderId="0" xfId="0" applyFont="1"/>
    <xf numFmtId="0" fontId="3" fillId="0" borderId="0" xfId="0" applyFont="1"/>
    <xf numFmtId="0" fontId="3" fillId="0" borderId="0" xfId="0" applyFont="1"/>
    <xf numFmtId="0" fontId="4" fillId="0" borderId="0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/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8" fillId="0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center" vertical="top"/>
    </xf>
    <xf numFmtId="164" fontId="3" fillId="2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/>
    <xf numFmtId="0" fontId="7" fillId="0" borderId="0" xfId="0" applyFont="1" applyFill="1" applyAlignment="1">
      <alignment vertical="top" wrapText="1"/>
    </xf>
    <xf numFmtId="0" fontId="2" fillId="2" borderId="0" xfId="0" applyFont="1" applyFill="1" applyBorder="1"/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164" fontId="4" fillId="2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vertical="top"/>
    </xf>
    <xf numFmtId="0" fontId="15" fillId="0" borderId="0" xfId="0" applyNumberFormat="1" applyFont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49" fontId="9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/>
    </xf>
    <xf numFmtId="0" fontId="9" fillId="0" borderId="0" xfId="0" applyFont="1" applyFill="1" applyBorder="1" applyAlignment="1">
      <alignment vertical="top"/>
    </xf>
    <xf numFmtId="0" fontId="4" fillId="0" borderId="0" xfId="0" applyFont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2" fontId="7" fillId="2" borderId="0" xfId="0" applyNumberFormat="1" applyFont="1" applyFill="1" applyBorder="1" applyAlignment="1">
      <alignment vertical="top" wrapText="1"/>
    </xf>
    <xf numFmtId="164" fontId="7" fillId="2" borderId="0" xfId="0" applyNumberFormat="1" applyFont="1" applyFill="1" applyBorder="1" applyAlignment="1">
      <alignment horizontal="right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/>
    </xf>
    <xf numFmtId="0" fontId="8" fillId="2" borderId="0" xfId="2" applyFont="1" applyFill="1" applyBorder="1" applyAlignment="1">
      <alignment vertical="top" wrapText="1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3" fillId="2" borderId="0" xfId="0" applyNumberFormat="1" applyFont="1" applyFill="1" applyBorder="1" applyAlignment="1">
      <alignment vertical="top"/>
    </xf>
    <xf numFmtId="164" fontId="11" fillId="2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 shrinkToFit="1"/>
    </xf>
    <xf numFmtId="164" fontId="4" fillId="2" borderId="0" xfId="0" applyNumberFormat="1" applyFont="1" applyFill="1" applyBorder="1" applyAlignment="1">
      <alignment vertical="top" shrinkToFit="1"/>
    </xf>
    <xf numFmtId="0" fontId="7" fillId="0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164" fontId="4" fillId="2" borderId="0" xfId="0" applyNumberFormat="1" applyFont="1" applyFill="1" applyBorder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7" fillId="0" borderId="0" xfId="0" applyFont="1" applyAlignment="1">
      <alignment wrapText="1"/>
    </xf>
    <xf numFmtId="165" fontId="7" fillId="2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horizontal="center" vertical="top" wrapText="1"/>
    </xf>
    <xf numFmtId="164" fontId="7" fillId="2" borderId="0" xfId="0" applyNumberFormat="1" applyFont="1" applyFill="1" applyBorder="1" applyAlignment="1">
      <alignment vertical="top" wrapText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49" fontId="7" fillId="2" borderId="0" xfId="0" applyNumberFormat="1" applyFont="1" applyFill="1" applyBorder="1" applyAlignment="1">
      <alignment vertical="top"/>
    </xf>
    <xf numFmtId="164" fontId="3" fillId="2" borderId="0" xfId="0" applyNumberFormat="1" applyFont="1" applyFill="1" applyAlignment="1">
      <alignment horizontal="right" vertical="top"/>
    </xf>
    <xf numFmtId="166" fontId="4" fillId="0" borderId="0" xfId="0" applyNumberFormat="1" applyFont="1" applyAlignment="1">
      <alignment vertical="top"/>
    </xf>
    <xf numFmtId="164" fontId="3" fillId="0" borderId="0" xfId="0" applyNumberFormat="1" applyFont="1" applyAlignment="1">
      <alignment vertical="top"/>
    </xf>
    <xf numFmtId="164" fontId="3" fillId="2" borderId="0" xfId="0" applyNumberFormat="1" applyFont="1" applyFill="1" applyAlignment="1">
      <alignment vertical="top"/>
    </xf>
    <xf numFmtId="166" fontId="3" fillId="0" borderId="0" xfId="0" applyNumberFormat="1" applyFont="1" applyAlignment="1">
      <alignment vertical="top"/>
    </xf>
    <xf numFmtId="0" fontId="0" fillId="0" borderId="0" xfId="0" applyFill="1"/>
    <xf numFmtId="0" fontId="0" fillId="2" borderId="0" xfId="0" applyFill="1"/>
    <xf numFmtId="0" fontId="0" fillId="0" borderId="0" xfId="0" applyAlignment="1">
      <alignment horizontal="right"/>
    </xf>
    <xf numFmtId="164" fontId="3" fillId="0" borderId="0" xfId="0" applyNumberFormat="1" applyFont="1"/>
    <xf numFmtId="164" fontId="4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6" fillId="0" borderId="0" xfId="0" applyNumberFormat="1" applyFont="1" applyFill="1" applyAlignment="1">
      <alignment horizontal="left" wrapText="1"/>
    </xf>
    <xf numFmtId="49" fontId="16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2" fontId="7" fillId="0" borderId="0" xfId="1" applyNumberFormat="1" applyFont="1" applyFill="1" applyBorder="1" applyAlignment="1" applyProtection="1">
      <alignment horizontal="left" vertical="top" wrapText="1"/>
      <protection hidden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99"/>
  <sheetViews>
    <sheetView tabSelected="1" view="pageBreakPreview" topLeftCell="A490" zoomScale="90" zoomScaleNormal="100" zoomScaleSheetLayoutView="90" workbookViewId="0">
      <selection activeCell="E206" sqref="E206"/>
    </sheetView>
  </sheetViews>
  <sheetFormatPr defaultColWidth="9.140625" defaultRowHeight="15"/>
  <cols>
    <col min="1" max="1" width="4.7109375" style="2" customWidth="1"/>
    <col min="2" max="2" width="46" style="2" customWidth="1"/>
    <col min="3" max="3" width="14.140625" style="2" customWidth="1"/>
    <col min="4" max="4" width="5.42578125" style="12" customWidth="1"/>
    <col min="5" max="5" width="12.42578125" style="2" customWidth="1"/>
    <col min="6" max="7" width="14.5703125" style="2" customWidth="1"/>
    <col min="8" max="8" width="16.85546875" style="61" customWidth="1"/>
    <col min="9" max="16384" width="9.140625" style="2"/>
  </cols>
  <sheetData>
    <row r="1" spans="1:9" ht="18.75">
      <c r="A1" s="1"/>
      <c r="B1" s="147" t="s">
        <v>391</v>
      </c>
      <c r="C1" s="147"/>
      <c r="D1" s="147"/>
      <c r="E1" s="147"/>
      <c r="F1" s="147"/>
      <c r="G1" s="147"/>
      <c r="H1" s="147"/>
    </row>
    <row r="2" spans="1:9" ht="18.75">
      <c r="A2" s="1"/>
      <c r="B2" s="147" t="s">
        <v>393</v>
      </c>
      <c r="C2" s="147"/>
      <c r="D2" s="147"/>
      <c r="E2" s="147"/>
      <c r="F2" s="147"/>
      <c r="G2" s="147"/>
      <c r="H2" s="147"/>
    </row>
    <row r="3" spans="1:9" ht="18.75">
      <c r="A3" s="1"/>
      <c r="B3" s="148" t="s">
        <v>394</v>
      </c>
      <c r="C3" s="148"/>
      <c r="D3" s="148"/>
      <c r="E3" s="148"/>
      <c r="F3" s="148"/>
      <c r="G3" s="148"/>
      <c r="H3" s="148"/>
    </row>
    <row r="4" spans="1:9" ht="18.75">
      <c r="A4" s="1"/>
      <c r="B4" s="148" t="s">
        <v>395</v>
      </c>
      <c r="C4" s="148"/>
      <c r="D4" s="148"/>
      <c r="E4" s="148"/>
      <c r="F4" s="148"/>
      <c r="G4" s="148"/>
      <c r="H4" s="148"/>
    </row>
    <row r="5" spans="1:9" ht="18.75">
      <c r="A5" s="1"/>
      <c r="B5" s="23"/>
      <c r="C5" s="24"/>
      <c r="D5" s="24"/>
      <c r="E5" s="24"/>
      <c r="F5" s="24"/>
      <c r="H5" s="1"/>
      <c r="I5" s="1"/>
    </row>
    <row r="6" spans="1:9" ht="18.75">
      <c r="A6" s="151" t="s">
        <v>390</v>
      </c>
      <c r="B6" s="151"/>
      <c r="C6" s="151"/>
      <c r="D6" s="151"/>
      <c r="E6" s="151"/>
      <c r="F6" s="151"/>
      <c r="G6" s="151"/>
      <c r="H6" s="151"/>
      <c r="I6" s="1"/>
    </row>
    <row r="7" spans="1:9" ht="54" customHeight="1">
      <c r="A7" s="152" t="s">
        <v>595</v>
      </c>
      <c r="B7" s="152"/>
      <c r="C7" s="152"/>
      <c r="D7" s="152"/>
      <c r="E7" s="152"/>
      <c r="F7" s="152"/>
      <c r="G7" s="152"/>
      <c r="H7" s="152"/>
      <c r="I7" s="3"/>
    </row>
    <row r="8" spans="1:9" ht="18.75">
      <c r="H8" s="10" t="s">
        <v>360</v>
      </c>
    </row>
    <row r="9" spans="1:9" s="1" customFormat="1" ht="78.599999999999994" customHeight="1">
      <c r="A9" s="145" t="s">
        <v>0</v>
      </c>
      <c r="B9" s="146" t="s">
        <v>1</v>
      </c>
      <c r="C9" s="146" t="s">
        <v>2</v>
      </c>
      <c r="D9" s="146" t="s">
        <v>3</v>
      </c>
      <c r="E9" s="145" t="s">
        <v>596</v>
      </c>
      <c r="F9" s="145" t="s">
        <v>392</v>
      </c>
      <c r="G9" s="145" t="s">
        <v>397</v>
      </c>
      <c r="H9" s="145" t="s">
        <v>396</v>
      </c>
    </row>
    <row r="10" spans="1:9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6"/>
      <c r="G10" s="6">
        <v>6</v>
      </c>
      <c r="H10" s="6">
        <v>7</v>
      </c>
    </row>
    <row r="11" spans="1:9" s="5" customFormat="1" ht="15.75">
      <c r="A11" s="60"/>
      <c r="B11" s="60" t="s">
        <v>4</v>
      </c>
      <c r="C11" s="60"/>
      <c r="D11" s="59"/>
      <c r="E11" s="78">
        <f>E13+E110+E138+E143+E192+E223+E243+E248+E303+E313+E318+E341+E377+E384+E392+E397+E405+E415+E419+E423+E457+E474+E487</f>
        <v>2405181.2999999998</v>
      </c>
      <c r="F11" s="78">
        <f>F13+F110+F138+F143+F192+F223+F243+F248+F303+F313+F318+F341+F377+F384+F392+F397+F405+F415+F419+F423+F457+F474+F487</f>
        <v>2405181.2999999998</v>
      </c>
      <c r="G11" s="78">
        <f>G13+G110+G138+G143+G192+G223+G243+G248+G303+G313+G318+G341+G377+G384+G392+G397+G405+G415+G419+G423+G457+G474+G487</f>
        <v>2385817.2999999993</v>
      </c>
      <c r="H11" s="135">
        <f>G11/F11</f>
        <v>0.9919490476663857</v>
      </c>
    </row>
    <row r="12" spans="1:9" ht="15.75">
      <c r="A12" s="14"/>
      <c r="B12" s="14"/>
      <c r="C12" s="14"/>
      <c r="D12" s="15"/>
      <c r="E12" s="80"/>
      <c r="F12" s="80"/>
      <c r="G12" s="136"/>
      <c r="H12" s="135"/>
    </row>
    <row r="13" spans="1:9" s="7" customFormat="1" ht="49.5" customHeight="1">
      <c r="A13" s="81">
        <v>1</v>
      </c>
      <c r="B13" s="82" t="s">
        <v>5</v>
      </c>
      <c r="C13" s="83" t="s">
        <v>8</v>
      </c>
      <c r="D13" s="84"/>
      <c r="E13" s="85">
        <f>E14+E34+E75+E88</f>
        <v>1699053.9</v>
      </c>
      <c r="F13" s="85">
        <f t="shared" ref="F13:G13" si="0">F14+F34+F75+F88</f>
        <v>1699053.9</v>
      </c>
      <c r="G13" s="85">
        <f t="shared" si="0"/>
        <v>1684814.6</v>
      </c>
      <c r="H13" s="138">
        <f t="shared" ref="H13:H74" si="1">G13/F13</f>
        <v>0.9916192770576614</v>
      </c>
    </row>
    <row r="14" spans="1:9" ht="15.75">
      <c r="A14" s="63"/>
      <c r="B14" s="62" t="s">
        <v>18</v>
      </c>
      <c r="C14" s="86" t="s">
        <v>56</v>
      </c>
      <c r="D14" s="27"/>
      <c r="E14" s="77">
        <f>E15+E31</f>
        <v>502552.5</v>
      </c>
      <c r="F14" s="77">
        <f>F15+F31</f>
        <v>502552.5</v>
      </c>
      <c r="G14" s="77">
        <f>G15+G31</f>
        <v>499162.4</v>
      </c>
      <c r="H14" s="138">
        <f t="shared" si="1"/>
        <v>0.993254237119505</v>
      </c>
    </row>
    <row r="15" spans="1:9" ht="66" customHeight="1">
      <c r="A15" s="63"/>
      <c r="B15" s="62" t="s">
        <v>455</v>
      </c>
      <c r="C15" s="63" t="s">
        <v>26</v>
      </c>
      <c r="D15" s="27"/>
      <c r="E15" s="77">
        <f>E16+E20+E23+E25+E27+E18+E29</f>
        <v>501302.5</v>
      </c>
      <c r="F15" s="77">
        <f>F16+F20+F23+F25+F27+F18+F29</f>
        <v>501302.5</v>
      </c>
      <c r="G15" s="77">
        <f>G16+G20+G23+G25+G27+G18+G29</f>
        <v>497912.4</v>
      </c>
      <c r="H15" s="138">
        <f t="shared" si="1"/>
        <v>0.99323741652993958</v>
      </c>
    </row>
    <row r="16" spans="1:9" ht="33.75" customHeight="1">
      <c r="A16" s="63"/>
      <c r="B16" s="62" t="s">
        <v>6</v>
      </c>
      <c r="C16" s="63" t="s">
        <v>9</v>
      </c>
      <c r="D16" s="27"/>
      <c r="E16" s="77">
        <f>E17</f>
        <v>165872.9</v>
      </c>
      <c r="F16" s="77">
        <f>F17</f>
        <v>165872.9</v>
      </c>
      <c r="G16" s="77">
        <f>G17</f>
        <v>165872.9</v>
      </c>
      <c r="H16" s="138">
        <f t="shared" si="1"/>
        <v>1</v>
      </c>
    </row>
    <row r="17" spans="1:8" ht="47.25">
      <c r="A17" s="63"/>
      <c r="B17" s="62" t="s">
        <v>7</v>
      </c>
      <c r="C17" s="63" t="s">
        <v>9</v>
      </c>
      <c r="D17" s="27">
        <v>600</v>
      </c>
      <c r="E17" s="77">
        <v>165872.9</v>
      </c>
      <c r="F17" s="77">
        <v>165872.9</v>
      </c>
      <c r="G17" s="137">
        <v>165872.9</v>
      </c>
      <c r="H17" s="138">
        <f t="shared" si="1"/>
        <v>1</v>
      </c>
    </row>
    <row r="18" spans="1:8" ht="31.5">
      <c r="A18" s="63"/>
      <c r="B18" s="57" t="s">
        <v>27</v>
      </c>
      <c r="C18" s="57" t="s">
        <v>398</v>
      </c>
      <c r="D18" s="57"/>
      <c r="E18" s="77">
        <f>E19</f>
        <v>1862.2</v>
      </c>
      <c r="F18" s="77">
        <f>F19</f>
        <v>1862.2</v>
      </c>
      <c r="G18" s="77">
        <f t="shared" ref="G18" si="2">G19</f>
        <v>1859</v>
      </c>
      <c r="H18" s="138">
        <f t="shared" si="1"/>
        <v>0.99828160240575659</v>
      </c>
    </row>
    <row r="19" spans="1:8" ht="47.25">
      <c r="A19" s="63"/>
      <c r="B19" s="75" t="s">
        <v>332</v>
      </c>
      <c r="C19" s="75" t="s">
        <v>398</v>
      </c>
      <c r="D19" s="75">
        <v>600</v>
      </c>
      <c r="E19" s="77">
        <v>1862.2</v>
      </c>
      <c r="F19" s="77">
        <v>1862.2</v>
      </c>
      <c r="G19" s="137">
        <v>1859</v>
      </c>
      <c r="H19" s="138">
        <f t="shared" si="1"/>
        <v>0.99828160240575659</v>
      </c>
    </row>
    <row r="20" spans="1:8" ht="110.25">
      <c r="A20" s="63"/>
      <c r="B20" s="62" t="s">
        <v>387</v>
      </c>
      <c r="C20" s="63" t="s">
        <v>11</v>
      </c>
      <c r="D20" s="27"/>
      <c r="E20" s="77">
        <f>E21+E22</f>
        <v>11717.1</v>
      </c>
      <c r="F20" s="77">
        <f>F21+F22</f>
        <v>11717.1</v>
      </c>
      <c r="G20" s="77">
        <f>G21+G22</f>
        <v>8330.1999999999989</v>
      </c>
      <c r="H20" s="138">
        <f t="shared" si="1"/>
        <v>0.71094383422519214</v>
      </c>
    </row>
    <row r="21" spans="1:8" ht="31.5" customHeight="1">
      <c r="A21" s="63"/>
      <c r="B21" s="62" t="s">
        <v>12</v>
      </c>
      <c r="C21" s="63" t="s">
        <v>11</v>
      </c>
      <c r="D21" s="27">
        <v>200</v>
      </c>
      <c r="E21" s="77">
        <v>150</v>
      </c>
      <c r="F21" s="77">
        <v>150</v>
      </c>
      <c r="G21" s="137">
        <v>113.9</v>
      </c>
      <c r="H21" s="138">
        <f t="shared" si="1"/>
        <v>0.75933333333333342</v>
      </c>
    </row>
    <row r="22" spans="1:8" ht="32.25" customHeight="1">
      <c r="A22" s="63"/>
      <c r="B22" s="62" t="s">
        <v>55</v>
      </c>
      <c r="C22" s="63" t="s">
        <v>11</v>
      </c>
      <c r="D22" s="27">
        <v>300</v>
      </c>
      <c r="E22" s="77">
        <v>11567.1</v>
      </c>
      <c r="F22" s="77">
        <v>11567.1</v>
      </c>
      <c r="G22" s="137">
        <v>8216.2999999999993</v>
      </c>
      <c r="H22" s="138">
        <f t="shared" si="1"/>
        <v>0.71031632820672419</v>
      </c>
    </row>
    <row r="23" spans="1:8" ht="180" customHeight="1">
      <c r="A23" s="63"/>
      <c r="B23" s="62" t="s">
        <v>13</v>
      </c>
      <c r="C23" s="63" t="s">
        <v>14</v>
      </c>
      <c r="D23" s="27"/>
      <c r="E23" s="77">
        <f>E24</f>
        <v>2079.6</v>
      </c>
      <c r="F23" s="77">
        <f>F24</f>
        <v>2079.6</v>
      </c>
      <c r="G23" s="77">
        <f>G24</f>
        <v>2079.6</v>
      </c>
      <c r="H23" s="138">
        <f t="shared" si="1"/>
        <v>1</v>
      </c>
    </row>
    <row r="24" spans="1:8" ht="47.25">
      <c r="A24" s="63"/>
      <c r="B24" s="62" t="s">
        <v>7</v>
      </c>
      <c r="C24" s="63" t="s">
        <v>14</v>
      </c>
      <c r="D24" s="27">
        <v>600</v>
      </c>
      <c r="E24" s="77">
        <v>2079.6</v>
      </c>
      <c r="F24" s="77">
        <v>2079.6</v>
      </c>
      <c r="G24" s="77">
        <v>2079.6</v>
      </c>
      <c r="H24" s="138">
        <f t="shared" si="1"/>
        <v>1</v>
      </c>
    </row>
    <row r="25" spans="1:8" ht="97.5" customHeight="1">
      <c r="A25" s="63"/>
      <c r="B25" s="62" t="s">
        <v>456</v>
      </c>
      <c r="C25" s="63" t="s">
        <v>15</v>
      </c>
      <c r="D25" s="27"/>
      <c r="E25" s="77">
        <f>E26</f>
        <v>312372.40000000002</v>
      </c>
      <c r="F25" s="77">
        <f>F26</f>
        <v>312372.40000000002</v>
      </c>
      <c r="G25" s="77">
        <f>G26</f>
        <v>312372.40000000002</v>
      </c>
      <c r="H25" s="138">
        <f t="shared" si="1"/>
        <v>1</v>
      </c>
    </row>
    <row r="26" spans="1:8" ht="47.25">
      <c r="A26" s="63"/>
      <c r="B26" s="62" t="s">
        <v>7</v>
      </c>
      <c r="C26" s="63" t="s">
        <v>15</v>
      </c>
      <c r="D26" s="27">
        <v>600</v>
      </c>
      <c r="E26" s="77">
        <v>312372.40000000002</v>
      </c>
      <c r="F26" s="77">
        <v>312372.40000000002</v>
      </c>
      <c r="G26" s="137">
        <v>312372.40000000002</v>
      </c>
      <c r="H26" s="138">
        <f t="shared" si="1"/>
        <v>1</v>
      </c>
    </row>
    <row r="27" spans="1:8" ht="68.25" customHeight="1">
      <c r="A27" s="63"/>
      <c r="B27" s="62" t="s">
        <v>16</v>
      </c>
      <c r="C27" s="63" t="s">
        <v>17</v>
      </c>
      <c r="D27" s="27"/>
      <c r="E27" s="77">
        <f>E28</f>
        <v>5528.3</v>
      </c>
      <c r="F27" s="77">
        <f>F28</f>
        <v>5528.3</v>
      </c>
      <c r="G27" s="77">
        <f>G28</f>
        <v>5528.3</v>
      </c>
      <c r="H27" s="138">
        <f t="shared" si="1"/>
        <v>1</v>
      </c>
    </row>
    <row r="28" spans="1:8" ht="47.25">
      <c r="A28" s="63"/>
      <c r="B28" s="62" t="s">
        <v>7</v>
      </c>
      <c r="C28" s="63" t="s">
        <v>17</v>
      </c>
      <c r="D28" s="27">
        <v>600</v>
      </c>
      <c r="E28" s="77">
        <v>5528.3</v>
      </c>
      <c r="F28" s="77">
        <v>5528.3</v>
      </c>
      <c r="G28" s="137">
        <v>5528.3</v>
      </c>
      <c r="H28" s="138">
        <f t="shared" si="1"/>
        <v>1</v>
      </c>
    </row>
    <row r="29" spans="1:8" ht="49.9" customHeight="1">
      <c r="A29" s="63"/>
      <c r="B29" s="62" t="s">
        <v>457</v>
      </c>
      <c r="C29" s="63" t="s">
        <v>458</v>
      </c>
      <c r="D29" s="27"/>
      <c r="E29" s="77">
        <f>E30</f>
        <v>1870</v>
      </c>
      <c r="F29" s="77">
        <f>F30</f>
        <v>1870</v>
      </c>
      <c r="G29" s="77">
        <f>G30</f>
        <v>1870</v>
      </c>
      <c r="H29" s="138">
        <f t="shared" si="1"/>
        <v>1</v>
      </c>
    </row>
    <row r="30" spans="1:8" ht="47.25">
      <c r="A30" s="63"/>
      <c r="B30" s="62" t="s">
        <v>7</v>
      </c>
      <c r="C30" s="63" t="s">
        <v>458</v>
      </c>
      <c r="D30" s="27">
        <v>600</v>
      </c>
      <c r="E30" s="77">
        <v>1870</v>
      </c>
      <c r="F30" s="77">
        <v>1870</v>
      </c>
      <c r="G30" s="137">
        <v>1870</v>
      </c>
      <c r="H30" s="138">
        <f t="shared" si="1"/>
        <v>1</v>
      </c>
    </row>
    <row r="31" spans="1:8" ht="53.25" customHeight="1">
      <c r="A31" s="63"/>
      <c r="B31" s="57" t="s">
        <v>459</v>
      </c>
      <c r="C31" s="57" t="s">
        <v>460</v>
      </c>
      <c r="D31" s="57"/>
      <c r="E31" s="77">
        <f t="shared" ref="E31:G32" si="3">E32</f>
        <v>1250</v>
      </c>
      <c r="F31" s="77">
        <f t="shared" si="3"/>
        <v>1250</v>
      </c>
      <c r="G31" s="77">
        <f t="shared" si="3"/>
        <v>1250</v>
      </c>
      <c r="H31" s="138">
        <f t="shared" si="1"/>
        <v>1</v>
      </c>
    </row>
    <row r="32" spans="1:8" ht="23.25" customHeight="1">
      <c r="A32" s="63"/>
      <c r="B32" s="87" t="s">
        <v>18</v>
      </c>
      <c r="C32" s="57" t="s">
        <v>461</v>
      </c>
      <c r="D32" s="57"/>
      <c r="E32" s="77">
        <f t="shared" si="3"/>
        <v>1250</v>
      </c>
      <c r="F32" s="77">
        <f t="shared" si="3"/>
        <v>1250</v>
      </c>
      <c r="G32" s="77">
        <f t="shared" si="3"/>
        <v>1250</v>
      </c>
      <c r="H32" s="138">
        <f t="shared" si="1"/>
        <v>1</v>
      </c>
    </row>
    <row r="33" spans="1:8" ht="47.25">
      <c r="A33" s="63"/>
      <c r="B33" s="57" t="s">
        <v>332</v>
      </c>
      <c r="C33" s="57" t="s">
        <v>461</v>
      </c>
      <c r="D33" s="57">
        <v>600</v>
      </c>
      <c r="E33" s="77">
        <v>1250</v>
      </c>
      <c r="F33" s="77">
        <v>1250</v>
      </c>
      <c r="G33" s="77">
        <v>1250</v>
      </c>
      <c r="H33" s="138">
        <f t="shared" si="1"/>
        <v>1</v>
      </c>
    </row>
    <row r="34" spans="1:8" ht="31.5">
      <c r="A34" s="63"/>
      <c r="B34" s="62" t="s">
        <v>19</v>
      </c>
      <c r="C34" s="63" t="s">
        <v>20</v>
      </c>
      <c r="D34" s="27"/>
      <c r="E34" s="77">
        <f>E35+E50+E69</f>
        <v>1036427.2999999999</v>
      </c>
      <c r="F34" s="77">
        <f>F35+F50+F69</f>
        <v>1036427.2999999999</v>
      </c>
      <c r="G34" s="77">
        <f>G35+G50+G69</f>
        <v>1025606.2999999999</v>
      </c>
      <c r="H34" s="138">
        <f t="shared" si="1"/>
        <v>0.98955932557932424</v>
      </c>
    </row>
    <row r="35" spans="1:8" ht="37.5" customHeight="1">
      <c r="A35" s="63"/>
      <c r="B35" s="62" t="s">
        <v>291</v>
      </c>
      <c r="C35" s="63" t="s">
        <v>21</v>
      </c>
      <c r="D35" s="27"/>
      <c r="E35" s="77">
        <f>E36+E40+E44+E46+E38+E48+E42</f>
        <v>963382.5</v>
      </c>
      <c r="F35" s="77">
        <f t="shared" ref="F35:G35" si="4">F36+F40+F44+F46+F38+F48+F42</f>
        <v>963382.5</v>
      </c>
      <c r="G35" s="77">
        <f t="shared" si="4"/>
        <v>956930</v>
      </c>
      <c r="H35" s="138">
        <f t="shared" si="1"/>
        <v>0.99330224495462605</v>
      </c>
    </row>
    <row r="36" spans="1:8" ht="34.5" customHeight="1">
      <c r="A36" s="63"/>
      <c r="B36" s="62" t="s">
        <v>6</v>
      </c>
      <c r="C36" s="63" t="s">
        <v>22</v>
      </c>
      <c r="D36" s="27"/>
      <c r="E36" s="77">
        <f>E37</f>
        <v>100519.6</v>
      </c>
      <c r="F36" s="77">
        <f>F37</f>
        <v>100519.6</v>
      </c>
      <c r="G36" s="77">
        <f>G37</f>
        <v>100519.6</v>
      </c>
      <c r="H36" s="138">
        <f t="shared" si="1"/>
        <v>1</v>
      </c>
    </row>
    <row r="37" spans="1:8" s="25" customFormat="1" ht="47.25">
      <c r="A37" s="63"/>
      <c r="B37" s="62" t="s">
        <v>7</v>
      </c>
      <c r="C37" s="63" t="s">
        <v>22</v>
      </c>
      <c r="D37" s="27">
        <v>600</v>
      </c>
      <c r="E37" s="77">
        <v>100519.6</v>
      </c>
      <c r="F37" s="77">
        <v>100519.6</v>
      </c>
      <c r="G37" s="137">
        <v>100519.6</v>
      </c>
      <c r="H37" s="138">
        <f t="shared" si="1"/>
        <v>1</v>
      </c>
    </row>
    <row r="38" spans="1:8" s="25" customFormat="1" ht="31.5">
      <c r="A38" s="63"/>
      <c r="B38" s="62" t="s">
        <v>399</v>
      </c>
      <c r="C38" s="63" t="s">
        <v>400</v>
      </c>
      <c r="D38" s="27"/>
      <c r="E38" s="77">
        <f>E39</f>
        <v>351839.7</v>
      </c>
      <c r="F38" s="77">
        <f>F39</f>
        <v>351839.7</v>
      </c>
      <c r="G38" s="77">
        <f>G39</f>
        <v>345388.5</v>
      </c>
      <c r="H38" s="138">
        <f t="shared" si="1"/>
        <v>0.98166437727180866</v>
      </c>
    </row>
    <row r="39" spans="1:8" s="25" customFormat="1" ht="47.25">
      <c r="A39" s="63"/>
      <c r="B39" s="62" t="s">
        <v>10</v>
      </c>
      <c r="C39" s="63" t="s">
        <v>400</v>
      </c>
      <c r="D39" s="27">
        <v>400</v>
      </c>
      <c r="E39" s="77">
        <v>351839.7</v>
      </c>
      <c r="F39" s="77">
        <v>351839.7</v>
      </c>
      <c r="G39" s="137">
        <v>345388.5</v>
      </c>
      <c r="H39" s="138">
        <f t="shared" si="1"/>
        <v>0.98166437727180866</v>
      </c>
    </row>
    <row r="40" spans="1:8" s="11" customFormat="1" ht="63">
      <c r="A40" s="63"/>
      <c r="B40" s="62" t="s">
        <v>462</v>
      </c>
      <c r="C40" s="63" t="s">
        <v>366</v>
      </c>
      <c r="D40" s="27"/>
      <c r="E40" s="77">
        <f>E41</f>
        <v>8807.7000000000007</v>
      </c>
      <c r="F40" s="77">
        <f>F41</f>
        <v>8807.7000000000007</v>
      </c>
      <c r="G40" s="77">
        <f>G41</f>
        <v>8807.6</v>
      </c>
      <c r="H40" s="138">
        <f t="shared" si="1"/>
        <v>0.99998864629812545</v>
      </c>
    </row>
    <row r="41" spans="1:8" ht="50.45" customHeight="1">
      <c r="A41" s="63"/>
      <c r="B41" s="62" t="s">
        <v>10</v>
      </c>
      <c r="C41" s="63" t="s">
        <v>366</v>
      </c>
      <c r="D41" s="27">
        <v>400</v>
      </c>
      <c r="E41" s="77">
        <v>8807.7000000000007</v>
      </c>
      <c r="F41" s="77">
        <v>8807.7000000000007</v>
      </c>
      <c r="G41" s="77">
        <v>8807.6</v>
      </c>
      <c r="H41" s="138">
        <f t="shared" si="1"/>
        <v>0.99998864629812545</v>
      </c>
    </row>
    <row r="42" spans="1:8" ht="78" customHeight="1">
      <c r="A42" s="63"/>
      <c r="B42" s="57" t="s">
        <v>463</v>
      </c>
      <c r="C42" s="63" t="s">
        <v>464</v>
      </c>
      <c r="D42" s="27"/>
      <c r="E42" s="77">
        <f>E43</f>
        <v>13046</v>
      </c>
      <c r="F42" s="77">
        <f>F43</f>
        <v>13046</v>
      </c>
      <c r="G42" s="77">
        <f>G43</f>
        <v>13046</v>
      </c>
      <c r="H42" s="138">
        <f t="shared" si="1"/>
        <v>1</v>
      </c>
    </row>
    <row r="43" spans="1:8" ht="51.75" customHeight="1">
      <c r="A43" s="63"/>
      <c r="B43" s="57" t="s">
        <v>332</v>
      </c>
      <c r="C43" s="63" t="s">
        <v>464</v>
      </c>
      <c r="D43" s="27">
        <v>600</v>
      </c>
      <c r="E43" s="77">
        <v>13046</v>
      </c>
      <c r="F43" s="77">
        <v>13046</v>
      </c>
      <c r="G43" s="77">
        <v>13046</v>
      </c>
      <c r="H43" s="138">
        <f t="shared" si="1"/>
        <v>1</v>
      </c>
    </row>
    <row r="44" spans="1:8" ht="179.25" customHeight="1">
      <c r="A44" s="63"/>
      <c r="B44" s="62" t="s">
        <v>13</v>
      </c>
      <c r="C44" s="63" t="s">
        <v>23</v>
      </c>
      <c r="D44" s="27"/>
      <c r="E44" s="77">
        <f>E45</f>
        <v>3421.9</v>
      </c>
      <c r="F44" s="77">
        <f>F45</f>
        <v>3421.9</v>
      </c>
      <c r="G44" s="77">
        <f>G45</f>
        <v>3421.9</v>
      </c>
      <c r="H44" s="138">
        <f t="shared" si="1"/>
        <v>1</v>
      </c>
    </row>
    <row r="45" spans="1:8" ht="47.25">
      <c r="A45" s="63"/>
      <c r="B45" s="62" t="s">
        <v>7</v>
      </c>
      <c r="C45" s="63" t="s">
        <v>23</v>
      </c>
      <c r="D45" s="27">
        <v>600</v>
      </c>
      <c r="E45" s="77">
        <v>3421.9</v>
      </c>
      <c r="F45" s="77">
        <v>3421.9</v>
      </c>
      <c r="G45" s="77">
        <v>3421.9</v>
      </c>
      <c r="H45" s="138">
        <f t="shared" si="1"/>
        <v>1</v>
      </c>
    </row>
    <row r="46" spans="1:8" s="26" customFormat="1" ht="100.5" customHeight="1">
      <c r="A46" s="63"/>
      <c r="B46" s="62" t="s">
        <v>465</v>
      </c>
      <c r="C46" s="63" t="s">
        <v>24</v>
      </c>
      <c r="D46" s="27"/>
      <c r="E46" s="77">
        <f>E47</f>
        <v>459533.1</v>
      </c>
      <c r="F46" s="77">
        <f>F47</f>
        <v>459533.1</v>
      </c>
      <c r="G46" s="77">
        <f>G47</f>
        <v>459533.1</v>
      </c>
      <c r="H46" s="138">
        <f t="shared" si="1"/>
        <v>1</v>
      </c>
    </row>
    <row r="47" spans="1:8" s="26" customFormat="1" ht="47.25">
      <c r="A47" s="63"/>
      <c r="B47" s="62" t="s">
        <v>7</v>
      </c>
      <c r="C47" s="63" t="s">
        <v>24</v>
      </c>
      <c r="D47" s="27">
        <v>600</v>
      </c>
      <c r="E47" s="77">
        <v>459533.1</v>
      </c>
      <c r="F47" s="77">
        <v>459533.1</v>
      </c>
      <c r="G47" s="77">
        <v>459533.1</v>
      </c>
      <c r="H47" s="138">
        <f t="shared" si="1"/>
        <v>1</v>
      </c>
    </row>
    <row r="48" spans="1:8" ht="81" customHeight="1">
      <c r="A48" s="63"/>
      <c r="B48" s="57" t="s">
        <v>466</v>
      </c>
      <c r="C48" s="63" t="s">
        <v>467</v>
      </c>
      <c r="D48" s="27"/>
      <c r="E48" s="77">
        <f>E49</f>
        <v>26214.5</v>
      </c>
      <c r="F48" s="77">
        <f>F49</f>
        <v>26214.5</v>
      </c>
      <c r="G48" s="77">
        <f>G49</f>
        <v>26213.3</v>
      </c>
      <c r="H48" s="138">
        <f t="shared" si="1"/>
        <v>0.99995422380743482</v>
      </c>
    </row>
    <row r="49" spans="1:9" ht="47.25">
      <c r="A49" s="63"/>
      <c r="B49" s="57" t="s">
        <v>332</v>
      </c>
      <c r="C49" s="63" t="s">
        <v>467</v>
      </c>
      <c r="D49" s="27">
        <v>600</v>
      </c>
      <c r="E49" s="77">
        <v>26214.5</v>
      </c>
      <c r="F49" s="77">
        <v>26214.5</v>
      </c>
      <c r="G49" s="137">
        <v>26213.3</v>
      </c>
      <c r="H49" s="138">
        <f t="shared" si="1"/>
        <v>0.99995422380743482</v>
      </c>
    </row>
    <row r="50" spans="1:9" s="30" customFormat="1" ht="31.5">
      <c r="A50" s="63"/>
      <c r="B50" s="29" t="s">
        <v>292</v>
      </c>
      <c r="C50" s="74" t="s">
        <v>25</v>
      </c>
      <c r="D50" s="27"/>
      <c r="E50" s="77">
        <f>E57+E65+E51+E54+E63+E67+E61+E59</f>
        <v>56574.700000000004</v>
      </c>
      <c r="F50" s="77">
        <f>F57+F65+F51+F54+F63+F67+F61+F59</f>
        <v>56574.700000000004</v>
      </c>
      <c r="G50" s="77">
        <f>G57+G65+G51+G54+G63+G67+G61+G59</f>
        <v>53353.7</v>
      </c>
      <c r="H50" s="138">
        <f t="shared" si="1"/>
        <v>0.94306642368408478</v>
      </c>
    </row>
    <row r="51" spans="1:9" s="28" customFormat="1" ht="18.600000000000001" customHeight="1">
      <c r="A51" s="63"/>
      <c r="B51" s="74" t="s">
        <v>403</v>
      </c>
      <c r="C51" s="88" t="s">
        <v>404</v>
      </c>
      <c r="D51" s="89"/>
      <c r="E51" s="90">
        <f t="shared" ref="E51:G52" si="5">E52</f>
        <v>7563.8</v>
      </c>
      <c r="F51" s="90">
        <f t="shared" si="5"/>
        <v>7563.8</v>
      </c>
      <c r="G51" s="90">
        <f t="shared" si="5"/>
        <v>7562.5</v>
      </c>
      <c r="H51" s="138">
        <f t="shared" si="1"/>
        <v>0.99982812871836901</v>
      </c>
    </row>
    <row r="52" spans="1:9" s="31" customFormat="1" ht="49.5" customHeight="1">
      <c r="A52" s="63"/>
      <c r="B52" s="74" t="s">
        <v>402</v>
      </c>
      <c r="C52" s="74" t="s">
        <v>468</v>
      </c>
      <c r="D52" s="89"/>
      <c r="E52" s="90">
        <f t="shared" si="5"/>
        <v>7563.8</v>
      </c>
      <c r="F52" s="90">
        <f t="shared" si="5"/>
        <v>7563.8</v>
      </c>
      <c r="G52" s="90">
        <f t="shared" si="5"/>
        <v>7562.5</v>
      </c>
      <c r="H52" s="138">
        <f t="shared" si="1"/>
        <v>0.99982812871836901</v>
      </c>
    </row>
    <row r="53" spans="1:9" ht="52.5" customHeight="1">
      <c r="A53" s="63"/>
      <c r="B53" s="74" t="s">
        <v>332</v>
      </c>
      <c r="C53" s="74" t="s">
        <v>468</v>
      </c>
      <c r="D53" s="89" t="s">
        <v>333</v>
      </c>
      <c r="E53" s="90">
        <v>7563.8</v>
      </c>
      <c r="F53" s="90">
        <v>7563.8</v>
      </c>
      <c r="G53" s="137">
        <v>7562.5</v>
      </c>
      <c r="H53" s="138">
        <f t="shared" si="1"/>
        <v>0.99982812871836901</v>
      </c>
      <c r="I53" s="30"/>
    </row>
    <row r="54" spans="1:9" ht="36" customHeight="1">
      <c r="A54" s="63"/>
      <c r="B54" s="74" t="s">
        <v>469</v>
      </c>
      <c r="C54" s="74" t="s">
        <v>470</v>
      </c>
      <c r="D54" s="57"/>
      <c r="E54" s="91">
        <f t="shared" ref="E54:G55" si="6">E55</f>
        <v>7100</v>
      </c>
      <c r="F54" s="91">
        <f t="shared" si="6"/>
        <v>7100</v>
      </c>
      <c r="G54" s="91">
        <f t="shared" si="6"/>
        <v>5645.3</v>
      </c>
      <c r="H54" s="138">
        <f t="shared" si="1"/>
        <v>0.79511267605633806</v>
      </c>
      <c r="I54" s="30"/>
    </row>
    <row r="55" spans="1:9" s="33" customFormat="1" ht="33" customHeight="1">
      <c r="A55" s="63"/>
      <c r="B55" s="62" t="s">
        <v>27</v>
      </c>
      <c r="C55" s="74" t="s">
        <v>471</v>
      </c>
      <c r="D55" s="57"/>
      <c r="E55" s="91">
        <f t="shared" si="6"/>
        <v>7100</v>
      </c>
      <c r="F55" s="91">
        <f t="shared" si="6"/>
        <v>7100</v>
      </c>
      <c r="G55" s="91">
        <f t="shared" si="6"/>
        <v>5645.3</v>
      </c>
      <c r="H55" s="138">
        <f t="shared" si="1"/>
        <v>0.79511267605633806</v>
      </c>
    </row>
    <row r="56" spans="1:9" ht="47.25">
      <c r="A56" s="63"/>
      <c r="B56" s="74" t="s">
        <v>332</v>
      </c>
      <c r="C56" s="74" t="s">
        <v>471</v>
      </c>
      <c r="D56" s="57">
        <v>600</v>
      </c>
      <c r="E56" s="91">
        <v>7100</v>
      </c>
      <c r="F56" s="91">
        <v>7100</v>
      </c>
      <c r="G56" s="137">
        <v>5645.3</v>
      </c>
      <c r="H56" s="138">
        <f t="shared" si="1"/>
        <v>0.79511267605633806</v>
      </c>
    </row>
    <row r="57" spans="1:9" ht="31.5">
      <c r="A57" s="63"/>
      <c r="B57" s="62" t="s">
        <v>27</v>
      </c>
      <c r="C57" s="63" t="s">
        <v>28</v>
      </c>
      <c r="D57" s="27"/>
      <c r="E57" s="77">
        <f>E58</f>
        <v>28182.1</v>
      </c>
      <c r="F57" s="77">
        <f>F58</f>
        <v>28182.1</v>
      </c>
      <c r="G57" s="77">
        <f>G58</f>
        <v>26417.200000000001</v>
      </c>
      <c r="H57" s="138">
        <f t="shared" si="1"/>
        <v>0.93737514237760855</v>
      </c>
    </row>
    <row r="58" spans="1:9" ht="47.25">
      <c r="A58" s="63"/>
      <c r="B58" s="62" t="s">
        <v>7</v>
      </c>
      <c r="C58" s="63" t="s">
        <v>28</v>
      </c>
      <c r="D58" s="27">
        <v>600</v>
      </c>
      <c r="E58" s="77">
        <v>28182.1</v>
      </c>
      <c r="F58" s="77">
        <v>28182.1</v>
      </c>
      <c r="G58" s="137">
        <v>26417.200000000001</v>
      </c>
      <c r="H58" s="138">
        <f t="shared" si="1"/>
        <v>0.93737514237760855</v>
      </c>
    </row>
    <row r="59" spans="1:9" s="32" customFormat="1" ht="31.5">
      <c r="A59" s="63"/>
      <c r="B59" s="57" t="s">
        <v>385</v>
      </c>
      <c r="C59" s="57" t="s">
        <v>472</v>
      </c>
      <c r="D59" s="57"/>
      <c r="E59" s="77">
        <f>E60</f>
        <v>2780</v>
      </c>
      <c r="F59" s="77">
        <f>F60</f>
        <v>2780</v>
      </c>
      <c r="G59" s="77">
        <f>G60</f>
        <v>2780</v>
      </c>
      <c r="H59" s="138">
        <f t="shared" si="1"/>
        <v>1</v>
      </c>
    </row>
    <row r="60" spans="1:9" s="32" customFormat="1" ht="47.25">
      <c r="A60" s="63"/>
      <c r="B60" s="57" t="s">
        <v>332</v>
      </c>
      <c r="C60" s="57" t="s">
        <v>472</v>
      </c>
      <c r="D60" s="57">
        <v>600</v>
      </c>
      <c r="E60" s="77">
        <v>2780</v>
      </c>
      <c r="F60" s="77">
        <v>2780</v>
      </c>
      <c r="G60" s="137">
        <v>2780</v>
      </c>
      <c r="H60" s="138">
        <f t="shared" si="1"/>
        <v>1</v>
      </c>
    </row>
    <row r="61" spans="1:9" ht="33.6" customHeight="1">
      <c r="A61" s="63"/>
      <c r="B61" s="29" t="s">
        <v>377</v>
      </c>
      <c r="C61" s="63" t="s">
        <v>401</v>
      </c>
      <c r="D61" s="27"/>
      <c r="E61" s="77">
        <f>E62</f>
        <v>500.1</v>
      </c>
      <c r="F61" s="77">
        <f>F62</f>
        <v>500.1</v>
      </c>
      <c r="G61" s="77">
        <f>G62</f>
        <v>500.1</v>
      </c>
      <c r="H61" s="138">
        <f t="shared" si="1"/>
        <v>1</v>
      </c>
    </row>
    <row r="62" spans="1:9" ht="47.25">
      <c r="A62" s="63"/>
      <c r="B62" s="74" t="s">
        <v>332</v>
      </c>
      <c r="C62" s="63" t="s">
        <v>401</v>
      </c>
      <c r="D62" s="27">
        <v>600</v>
      </c>
      <c r="E62" s="77">
        <v>500.1</v>
      </c>
      <c r="F62" s="77">
        <v>500.1</v>
      </c>
      <c r="G62" s="137">
        <v>500.1</v>
      </c>
      <c r="H62" s="138">
        <f t="shared" si="1"/>
        <v>1</v>
      </c>
    </row>
    <row r="63" spans="1:9" ht="31.5">
      <c r="A63" s="63"/>
      <c r="B63" s="29" t="s">
        <v>368</v>
      </c>
      <c r="C63" s="74" t="s">
        <v>372</v>
      </c>
      <c r="D63" s="57"/>
      <c r="E63" s="77">
        <f>E64</f>
        <v>3070.8</v>
      </c>
      <c r="F63" s="77">
        <f>F64</f>
        <v>3070.8</v>
      </c>
      <c r="G63" s="77">
        <f>G64</f>
        <v>3070.7</v>
      </c>
      <c r="H63" s="138">
        <f t="shared" si="1"/>
        <v>0.99996743519604003</v>
      </c>
    </row>
    <row r="64" spans="1:9" ht="47.25">
      <c r="A64" s="63"/>
      <c r="B64" s="74" t="s">
        <v>332</v>
      </c>
      <c r="C64" s="74" t="s">
        <v>372</v>
      </c>
      <c r="D64" s="57">
        <v>600</v>
      </c>
      <c r="E64" s="77">
        <v>3070.8</v>
      </c>
      <c r="F64" s="77">
        <v>3070.8</v>
      </c>
      <c r="G64" s="77">
        <v>3070.7</v>
      </c>
      <c r="H64" s="138">
        <f t="shared" si="1"/>
        <v>0.99996743519604003</v>
      </c>
    </row>
    <row r="65" spans="1:8" ht="202.15" customHeight="1">
      <c r="A65" s="63"/>
      <c r="B65" s="62" t="s">
        <v>473</v>
      </c>
      <c r="C65" s="63" t="s">
        <v>29</v>
      </c>
      <c r="D65" s="27"/>
      <c r="E65" s="77">
        <f>E66</f>
        <v>6227.9</v>
      </c>
      <c r="F65" s="77">
        <f>F66</f>
        <v>6227.9</v>
      </c>
      <c r="G65" s="77">
        <f>G66</f>
        <v>6227.9</v>
      </c>
      <c r="H65" s="138">
        <f t="shared" si="1"/>
        <v>1</v>
      </c>
    </row>
    <row r="66" spans="1:8" ht="47.25">
      <c r="A66" s="63"/>
      <c r="B66" s="62" t="s">
        <v>7</v>
      </c>
      <c r="C66" s="63" t="s">
        <v>29</v>
      </c>
      <c r="D66" s="27">
        <v>600</v>
      </c>
      <c r="E66" s="77">
        <v>6227.9</v>
      </c>
      <c r="F66" s="77">
        <v>6227.9</v>
      </c>
      <c r="G66" s="137">
        <v>6227.9</v>
      </c>
      <c r="H66" s="138">
        <f t="shared" si="1"/>
        <v>1</v>
      </c>
    </row>
    <row r="67" spans="1:8" ht="47.25">
      <c r="A67" s="63"/>
      <c r="B67" s="57" t="s">
        <v>457</v>
      </c>
      <c r="C67" s="57" t="s">
        <v>474</v>
      </c>
      <c r="D67" s="57"/>
      <c r="E67" s="77">
        <f>E68</f>
        <v>1150</v>
      </c>
      <c r="F67" s="77">
        <f>F68</f>
        <v>1150</v>
      </c>
      <c r="G67" s="77">
        <f>G68</f>
        <v>1150</v>
      </c>
      <c r="H67" s="138">
        <f t="shared" si="1"/>
        <v>1</v>
      </c>
    </row>
    <row r="68" spans="1:8" ht="46.5" customHeight="1">
      <c r="A68" s="63"/>
      <c r="B68" s="57" t="s">
        <v>332</v>
      </c>
      <c r="C68" s="57" t="s">
        <v>474</v>
      </c>
      <c r="D68" s="57">
        <v>600</v>
      </c>
      <c r="E68" s="77">
        <v>1150</v>
      </c>
      <c r="F68" s="77">
        <v>1150</v>
      </c>
      <c r="G68" s="137">
        <v>1150</v>
      </c>
      <c r="H68" s="138">
        <f t="shared" si="1"/>
        <v>1</v>
      </c>
    </row>
    <row r="69" spans="1:8" ht="18" customHeight="1">
      <c r="A69" s="63"/>
      <c r="B69" s="62" t="s">
        <v>293</v>
      </c>
      <c r="C69" s="63" t="s">
        <v>30</v>
      </c>
      <c r="D69" s="27"/>
      <c r="E69" s="77">
        <f>E70+E73</f>
        <v>16470.099999999999</v>
      </c>
      <c r="F69" s="77">
        <f>F70+F73</f>
        <v>16470.099999999999</v>
      </c>
      <c r="G69" s="77">
        <f>G70+G73</f>
        <v>15322.6</v>
      </c>
      <c r="H69" s="138">
        <f t="shared" si="1"/>
        <v>0.93032829187436639</v>
      </c>
    </row>
    <row r="70" spans="1:8" ht="31.5">
      <c r="A70" s="63"/>
      <c r="B70" s="62" t="s">
        <v>475</v>
      </c>
      <c r="C70" s="63" t="s">
        <v>31</v>
      </c>
      <c r="D70" s="27"/>
      <c r="E70" s="77">
        <f>E72+E71</f>
        <v>14345.3</v>
      </c>
      <c r="F70" s="77">
        <f>F72+F71</f>
        <v>14345.3</v>
      </c>
      <c r="G70" s="77">
        <f>G72+G71</f>
        <v>13926.2</v>
      </c>
      <c r="H70" s="138">
        <f t="shared" si="1"/>
        <v>0.97078485636410539</v>
      </c>
    </row>
    <row r="71" spans="1:8" ht="30.75" customHeight="1">
      <c r="A71" s="63"/>
      <c r="B71" s="62" t="s">
        <v>12</v>
      </c>
      <c r="C71" s="63" t="s">
        <v>31</v>
      </c>
      <c r="D71" s="27">
        <v>200</v>
      </c>
      <c r="E71" s="77">
        <v>100</v>
      </c>
      <c r="F71" s="77">
        <v>100</v>
      </c>
      <c r="G71" s="77">
        <v>50</v>
      </c>
      <c r="H71" s="138">
        <f t="shared" si="1"/>
        <v>0.5</v>
      </c>
    </row>
    <row r="72" spans="1:8" ht="47.25">
      <c r="A72" s="63"/>
      <c r="B72" s="62" t="s">
        <v>7</v>
      </c>
      <c r="C72" s="63" t="s">
        <v>31</v>
      </c>
      <c r="D72" s="27">
        <v>600</v>
      </c>
      <c r="E72" s="77">
        <v>14245.3</v>
      </c>
      <c r="F72" s="77">
        <v>14245.3</v>
      </c>
      <c r="G72" s="137">
        <v>13876.2</v>
      </c>
      <c r="H72" s="138">
        <f t="shared" si="1"/>
        <v>0.97408969976062287</v>
      </c>
    </row>
    <row r="73" spans="1:8" ht="79.150000000000006" customHeight="1">
      <c r="A73" s="63"/>
      <c r="B73" s="62" t="s">
        <v>476</v>
      </c>
      <c r="C73" s="63" t="s">
        <v>32</v>
      </c>
      <c r="D73" s="27"/>
      <c r="E73" s="77">
        <f>E74</f>
        <v>2124.8000000000002</v>
      </c>
      <c r="F73" s="77">
        <f>F74</f>
        <v>2124.8000000000002</v>
      </c>
      <c r="G73" s="77">
        <f>G74</f>
        <v>1396.4</v>
      </c>
      <c r="H73" s="138">
        <f t="shared" si="1"/>
        <v>0.65719126506024095</v>
      </c>
    </row>
    <row r="74" spans="1:8" ht="47.25">
      <c r="A74" s="63"/>
      <c r="B74" s="62" t="s">
        <v>7</v>
      </c>
      <c r="C74" s="63" t="s">
        <v>32</v>
      </c>
      <c r="D74" s="27">
        <v>600</v>
      </c>
      <c r="E74" s="77">
        <v>2124.8000000000002</v>
      </c>
      <c r="F74" s="77">
        <v>2124.8000000000002</v>
      </c>
      <c r="G74" s="137">
        <v>1396.4</v>
      </c>
      <c r="H74" s="138">
        <f t="shared" si="1"/>
        <v>0.65719126506024095</v>
      </c>
    </row>
    <row r="75" spans="1:8" ht="30.75" customHeight="1">
      <c r="A75" s="63"/>
      <c r="B75" s="62" t="s">
        <v>477</v>
      </c>
      <c r="C75" s="63" t="s">
        <v>33</v>
      </c>
      <c r="D75" s="27"/>
      <c r="E75" s="77">
        <f>E76+E83</f>
        <v>95177.299999999988</v>
      </c>
      <c r="F75" s="77">
        <f>F76+F83</f>
        <v>95177.299999999988</v>
      </c>
      <c r="G75" s="77">
        <f>G76+G83</f>
        <v>95177.299999999988</v>
      </c>
      <c r="H75" s="138">
        <f t="shared" ref="H75:H122" si="7">G75/F75</f>
        <v>1</v>
      </c>
    </row>
    <row r="76" spans="1:8" ht="47.25">
      <c r="A76" s="63"/>
      <c r="B76" s="62" t="s">
        <v>294</v>
      </c>
      <c r="C76" s="63" t="s">
        <v>34</v>
      </c>
      <c r="D76" s="27"/>
      <c r="E76" s="77">
        <f>E77+E81+E79</f>
        <v>95079.599999999991</v>
      </c>
      <c r="F76" s="77">
        <f>F77+F81+F79</f>
        <v>95079.599999999991</v>
      </c>
      <c r="G76" s="77">
        <f>G77+G81+G79</f>
        <v>95079.599999999991</v>
      </c>
      <c r="H76" s="138">
        <f t="shared" si="7"/>
        <v>1</v>
      </c>
    </row>
    <row r="77" spans="1:8" ht="33.6" customHeight="1">
      <c r="A77" s="63"/>
      <c r="B77" s="62" t="s">
        <v>6</v>
      </c>
      <c r="C77" s="63" t="s">
        <v>35</v>
      </c>
      <c r="D77" s="27"/>
      <c r="E77" s="77">
        <f>E78</f>
        <v>94202.2</v>
      </c>
      <c r="F77" s="77">
        <f>F78</f>
        <v>94202.2</v>
      </c>
      <c r="G77" s="77">
        <f>G78</f>
        <v>94202.2</v>
      </c>
      <c r="H77" s="138">
        <f t="shared" si="7"/>
        <v>1</v>
      </c>
    </row>
    <row r="78" spans="1:8" s="34" customFormat="1" ht="47.25">
      <c r="A78" s="63"/>
      <c r="B78" s="62" t="s">
        <v>7</v>
      </c>
      <c r="C78" s="63" t="s">
        <v>35</v>
      </c>
      <c r="D78" s="27">
        <v>600</v>
      </c>
      <c r="E78" s="77">
        <v>94202.2</v>
      </c>
      <c r="F78" s="77">
        <v>94202.2</v>
      </c>
      <c r="G78" s="137">
        <v>94202.2</v>
      </c>
      <c r="H78" s="138">
        <f t="shared" si="7"/>
        <v>1</v>
      </c>
    </row>
    <row r="79" spans="1:8" s="34" customFormat="1" ht="31.5">
      <c r="A79" s="63"/>
      <c r="B79" s="29" t="s">
        <v>368</v>
      </c>
      <c r="C79" s="57" t="s">
        <v>478</v>
      </c>
      <c r="D79" s="57"/>
      <c r="E79" s="77">
        <f>E80</f>
        <v>270</v>
      </c>
      <c r="F79" s="77">
        <f>F80</f>
        <v>270</v>
      </c>
      <c r="G79" s="77">
        <f>G80</f>
        <v>270</v>
      </c>
      <c r="H79" s="138">
        <f t="shared" si="7"/>
        <v>1</v>
      </c>
    </row>
    <row r="80" spans="1:8" ht="52.5" customHeight="1">
      <c r="A80" s="63"/>
      <c r="B80" s="57" t="s">
        <v>332</v>
      </c>
      <c r="C80" s="57" t="s">
        <v>478</v>
      </c>
      <c r="D80" s="57">
        <v>600</v>
      </c>
      <c r="E80" s="77">
        <v>270</v>
      </c>
      <c r="F80" s="77">
        <v>270</v>
      </c>
      <c r="G80" s="77">
        <v>270</v>
      </c>
      <c r="H80" s="138">
        <f t="shared" si="7"/>
        <v>1</v>
      </c>
    </row>
    <row r="81" spans="1:8" ht="172.15" customHeight="1">
      <c r="A81" s="63"/>
      <c r="B81" s="62" t="s">
        <v>375</v>
      </c>
      <c r="C81" s="63" t="s">
        <v>36</v>
      </c>
      <c r="D81" s="27"/>
      <c r="E81" s="77">
        <f>E82</f>
        <v>607.4</v>
      </c>
      <c r="F81" s="77">
        <f>F82</f>
        <v>607.4</v>
      </c>
      <c r="G81" s="77">
        <f>G82</f>
        <v>607.4</v>
      </c>
      <c r="H81" s="138">
        <f t="shared" si="7"/>
        <v>1</v>
      </c>
    </row>
    <row r="82" spans="1:8" ht="33" customHeight="1">
      <c r="A82" s="63"/>
      <c r="B82" s="62" t="s">
        <v>7</v>
      </c>
      <c r="C82" s="63" t="s">
        <v>36</v>
      </c>
      <c r="D82" s="27">
        <v>600</v>
      </c>
      <c r="E82" s="77">
        <v>607.4</v>
      </c>
      <c r="F82" s="77">
        <v>607.4</v>
      </c>
      <c r="G82" s="77">
        <v>607.4</v>
      </c>
      <c r="H82" s="138">
        <f t="shared" si="7"/>
        <v>1</v>
      </c>
    </row>
    <row r="83" spans="1:8" ht="34.5" customHeight="1">
      <c r="A83" s="63"/>
      <c r="B83" s="62" t="s">
        <v>295</v>
      </c>
      <c r="C83" s="63" t="s">
        <v>37</v>
      </c>
      <c r="D83" s="27"/>
      <c r="E83" s="77">
        <f>E84+E86</f>
        <v>97.7</v>
      </c>
      <c r="F83" s="77">
        <f>F84+F86</f>
        <v>97.7</v>
      </c>
      <c r="G83" s="77">
        <f>G84+G86</f>
        <v>97.7</v>
      </c>
      <c r="H83" s="138">
        <f t="shared" si="7"/>
        <v>1</v>
      </c>
    </row>
    <row r="84" spans="1:8" ht="30.75" customHeight="1">
      <c r="A84" s="63"/>
      <c r="B84" s="62" t="s">
        <v>479</v>
      </c>
      <c r="C84" s="63" t="s">
        <v>38</v>
      </c>
      <c r="D84" s="27"/>
      <c r="E84" s="77">
        <f>E85</f>
        <v>30</v>
      </c>
      <c r="F84" s="77">
        <f>F85</f>
        <v>30</v>
      </c>
      <c r="G84" s="77">
        <f>G85</f>
        <v>30</v>
      </c>
      <c r="H84" s="138">
        <f t="shared" si="7"/>
        <v>1</v>
      </c>
    </row>
    <row r="85" spans="1:8" ht="47.25">
      <c r="A85" s="63"/>
      <c r="B85" s="62" t="s">
        <v>7</v>
      </c>
      <c r="C85" s="63" t="s">
        <v>38</v>
      </c>
      <c r="D85" s="27">
        <v>600</v>
      </c>
      <c r="E85" s="77">
        <v>30</v>
      </c>
      <c r="F85" s="77">
        <v>30</v>
      </c>
      <c r="G85" s="137">
        <v>30</v>
      </c>
      <c r="H85" s="138">
        <f t="shared" si="7"/>
        <v>1</v>
      </c>
    </row>
    <row r="86" spans="1:8" ht="145.5" customHeight="1">
      <c r="A86" s="63"/>
      <c r="B86" s="62" t="s">
        <v>39</v>
      </c>
      <c r="C86" s="63" t="s">
        <v>40</v>
      </c>
      <c r="D86" s="27"/>
      <c r="E86" s="77">
        <f>E87</f>
        <v>67.7</v>
      </c>
      <c r="F86" s="77">
        <f>F87</f>
        <v>67.7</v>
      </c>
      <c r="G86" s="77">
        <f>G87</f>
        <v>67.7</v>
      </c>
      <c r="H86" s="138">
        <f t="shared" si="7"/>
        <v>1</v>
      </c>
    </row>
    <row r="87" spans="1:8" ht="51.75" customHeight="1">
      <c r="A87" s="63"/>
      <c r="B87" s="62" t="s">
        <v>7</v>
      </c>
      <c r="C87" s="63" t="s">
        <v>40</v>
      </c>
      <c r="D87" s="27">
        <v>600</v>
      </c>
      <c r="E87" s="77">
        <v>67.7</v>
      </c>
      <c r="F87" s="77">
        <v>67.7</v>
      </c>
      <c r="G87" s="77">
        <v>67.7</v>
      </c>
      <c r="H87" s="138">
        <f t="shared" si="7"/>
        <v>1</v>
      </c>
    </row>
    <row r="88" spans="1:8" ht="36.75" customHeight="1">
      <c r="A88" s="63"/>
      <c r="B88" s="62" t="s">
        <v>480</v>
      </c>
      <c r="C88" s="63" t="s">
        <v>41</v>
      </c>
      <c r="D88" s="27"/>
      <c r="E88" s="77">
        <f>E89+E92+E95+E103+E107</f>
        <v>64896.799999999996</v>
      </c>
      <c r="F88" s="77">
        <f>F89+F92+F95+F103+F107</f>
        <v>64896.799999999996</v>
      </c>
      <c r="G88" s="77">
        <f>G89+G92+G95+G103+G107</f>
        <v>64868.6</v>
      </c>
      <c r="H88" s="138">
        <f t="shared" si="7"/>
        <v>0.99956546393658863</v>
      </c>
    </row>
    <row r="89" spans="1:8" ht="61.5" customHeight="1">
      <c r="A89" s="63"/>
      <c r="B89" s="62" t="s">
        <v>296</v>
      </c>
      <c r="C89" s="63" t="s">
        <v>42</v>
      </c>
      <c r="D89" s="27"/>
      <c r="E89" s="77">
        <f t="shared" ref="E89:G90" si="8">E90</f>
        <v>3603.7</v>
      </c>
      <c r="F89" s="77">
        <f t="shared" si="8"/>
        <v>3603.7</v>
      </c>
      <c r="G89" s="77">
        <f t="shared" si="8"/>
        <v>3603.7</v>
      </c>
      <c r="H89" s="138">
        <f t="shared" si="7"/>
        <v>1</v>
      </c>
    </row>
    <row r="90" spans="1:8" ht="30.75" customHeight="1">
      <c r="A90" s="63"/>
      <c r="B90" s="62" t="s">
        <v>6</v>
      </c>
      <c r="C90" s="63" t="s">
        <v>43</v>
      </c>
      <c r="D90" s="27"/>
      <c r="E90" s="77">
        <f t="shared" si="8"/>
        <v>3603.7</v>
      </c>
      <c r="F90" s="77">
        <f t="shared" si="8"/>
        <v>3603.7</v>
      </c>
      <c r="G90" s="77">
        <f t="shared" si="8"/>
        <v>3603.7</v>
      </c>
      <c r="H90" s="138">
        <f t="shared" si="7"/>
        <v>1</v>
      </c>
    </row>
    <row r="91" spans="1:8" ht="47.25">
      <c r="A91" s="63"/>
      <c r="B91" s="62" t="s">
        <v>7</v>
      </c>
      <c r="C91" s="63" t="s">
        <v>43</v>
      </c>
      <c r="D91" s="27">
        <v>600</v>
      </c>
      <c r="E91" s="77">
        <v>3603.7</v>
      </c>
      <c r="F91" s="77">
        <v>3603.7</v>
      </c>
      <c r="G91" s="137">
        <v>3603.7</v>
      </c>
      <c r="H91" s="138">
        <f t="shared" si="7"/>
        <v>1</v>
      </c>
    </row>
    <row r="92" spans="1:8" ht="80.25" customHeight="1">
      <c r="A92" s="63"/>
      <c r="B92" s="62" t="s">
        <v>297</v>
      </c>
      <c r="C92" s="63" t="s">
        <v>44</v>
      </c>
      <c r="D92" s="27"/>
      <c r="E92" s="77">
        <f t="shared" ref="E92:G93" si="9">E93</f>
        <v>8216.4</v>
      </c>
      <c r="F92" s="77">
        <f t="shared" si="9"/>
        <v>8216.4</v>
      </c>
      <c r="G92" s="77">
        <f t="shared" si="9"/>
        <v>8216.4</v>
      </c>
      <c r="H92" s="138">
        <f t="shared" si="7"/>
        <v>1</v>
      </c>
    </row>
    <row r="93" spans="1:8" ht="32.25" customHeight="1">
      <c r="A93" s="63"/>
      <c r="B93" s="62" t="s">
        <v>6</v>
      </c>
      <c r="C93" s="63" t="s">
        <v>45</v>
      </c>
      <c r="D93" s="27"/>
      <c r="E93" s="77">
        <f t="shared" si="9"/>
        <v>8216.4</v>
      </c>
      <c r="F93" s="77">
        <f t="shared" si="9"/>
        <v>8216.4</v>
      </c>
      <c r="G93" s="77">
        <f t="shared" si="9"/>
        <v>8216.4</v>
      </c>
      <c r="H93" s="138">
        <f t="shared" si="7"/>
        <v>1</v>
      </c>
    </row>
    <row r="94" spans="1:8" ht="51" customHeight="1">
      <c r="A94" s="63"/>
      <c r="B94" s="62" t="s">
        <v>7</v>
      </c>
      <c r="C94" s="63" t="s">
        <v>45</v>
      </c>
      <c r="D94" s="27">
        <v>600</v>
      </c>
      <c r="E94" s="77">
        <v>8216.4</v>
      </c>
      <c r="F94" s="77">
        <v>8216.4</v>
      </c>
      <c r="G94" s="77">
        <v>8216.4</v>
      </c>
      <c r="H94" s="138">
        <f t="shared" si="7"/>
        <v>1</v>
      </c>
    </row>
    <row r="95" spans="1:8" ht="51.75" customHeight="1">
      <c r="A95" s="63"/>
      <c r="B95" s="62" t="s">
        <v>298</v>
      </c>
      <c r="C95" s="63" t="s">
        <v>46</v>
      </c>
      <c r="D95" s="27"/>
      <c r="E95" s="77">
        <f>E96+E100</f>
        <v>44060.2</v>
      </c>
      <c r="F95" s="77">
        <f>F96+F100</f>
        <v>44060.2</v>
      </c>
      <c r="G95" s="77">
        <f>G96+G100</f>
        <v>44060.1</v>
      </c>
      <c r="H95" s="138">
        <f t="shared" si="7"/>
        <v>0.9999977303779829</v>
      </c>
    </row>
    <row r="96" spans="1:8" ht="35.25" customHeight="1">
      <c r="A96" s="63"/>
      <c r="B96" s="62" t="s">
        <v>6</v>
      </c>
      <c r="C96" s="63" t="s">
        <v>47</v>
      </c>
      <c r="D96" s="27"/>
      <c r="E96" s="77">
        <f>E97+E98+E99</f>
        <v>37577.199999999997</v>
      </c>
      <c r="F96" s="77">
        <f>F97+F98+F99</f>
        <v>37577.199999999997</v>
      </c>
      <c r="G96" s="77">
        <f>G97+G98+G99</f>
        <v>37577.1</v>
      </c>
      <c r="H96" s="138">
        <f t="shared" si="7"/>
        <v>0.99999733881183273</v>
      </c>
    </row>
    <row r="97" spans="1:8" ht="94.5" customHeight="1">
      <c r="A97" s="63"/>
      <c r="B97" s="62" t="s">
        <v>48</v>
      </c>
      <c r="C97" s="63" t="s">
        <v>47</v>
      </c>
      <c r="D97" s="27">
        <v>100</v>
      </c>
      <c r="E97" s="77">
        <v>30206.799999999999</v>
      </c>
      <c r="F97" s="77">
        <v>30206.799999999999</v>
      </c>
      <c r="G97" s="137">
        <v>30206.7</v>
      </c>
      <c r="H97" s="138">
        <f t="shared" si="7"/>
        <v>0.99999668948713538</v>
      </c>
    </row>
    <row r="98" spans="1:8" ht="36" customHeight="1">
      <c r="A98" s="63"/>
      <c r="B98" s="62" t="s">
        <v>12</v>
      </c>
      <c r="C98" s="63" t="s">
        <v>47</v>
      </c>
      <c r="D98" s="27">
        <v>200</v>
      </c>
      <c r="E98" s="77">
        <v>7370.2</v>
      </c>
      <c r="F98" s="77">
        <v>7370.2</v>
      </c>
      <c r="G98" s="137">
        <v>7370.2</v>
      </c>
      <c r="H98" s="138">
        <f t="shared" si="7"/>
        <v>1</v>
      </c>
    </row>
    <row r="99" spans="1:8" ht="22.5" customHeight="1">
      <c r="A99" s="63"/>
      <c r="B99" s="62" t="s">
        <v>49</v>
      </c>
      <c r="C99" s="63" t="s">
        <v>47</v>
      </c>
      <c r="D99" s="27">
        <v>800</v>
      </c>
      <c r="E99" s="77">
        <v>0.2</v>
      </c>
      <c r="F99" s="77">
        <v>0.2</v>
      </c>
      <c r="G99" s="77">
        <v>0.2</v>
      </c>
      <c r="H99" s="138">
        <f t="shared" si="7"/>
        <v>1</v>
      </c>
    </row>
    <row r="100" spans="1:8" ht="96.75" customHeight="1">
      <c r="A100" s="63"/>
      <c r="B100" s="49" t="s">
        <v>481</v>
      </c>
      <c r="C100" s="49" t="s">
        <v>334</v>
      </c>
      <c r="D100" s="92"/>
      <c r="E100" s="77">
        <f>E101+E102</f>
        <v>6483</v>
      </c>
      <c r="F100" s="77">
        <f>F101+F102</f>
        <v>6483</v>
      </c>
      <c r="G100" s="77">
        <f>G101+G102</f>
        <v>6483</v>
      </c>
      <c r="H100" s="138">
        <f t="shared" si="7"/>
        <v>1</v>
      </c>
    </row>
    <row r="101" spans="1:8" ht="84" customHeight="1">
      <c r="A101" s="63"/>
      <c r="B101" s="49" t="s">
        <v>335</v>
      </c>
      <c r="C101" s="49" t="s">
        <v>334</v>
      </c>
      <c r="D101" s="92">
        <v>100</v>
      </c>
      <c r="E101" s="77">
        <v>6189.7</v>
      </c>
      <c r="F101" s="77">
        <v>6189.7</v>
      </c>
      <c r="G101" s="137">
        <v>6189.7</v>
      </c>
      <c r="H101" s="138">
        <f t="shared" si="7"/>
        <v>1</v>
      </c>
    </row>
    <row r="102" spans="1:8" ht="31.5">
      <c r="A102" s="63"/>
      <c r="B102" s="49" t="s">
        <v>12</v>
      </c>
      <c r="C102" s="49" t="s">
        <v>334</v>
      </c>
      <c r="D102" s="92">
        <v>200</v>
      </c>
      <c r="E102" s="77">
        <v>293.3</v>
      </c>
      <c r="F102" s="77">
        <v>293.3</v>
      </c>
      <c r="G102" s="137">
        <v>293.3</v>
      </c>
      <c r="H102" s="138">
        <f t="shared" si="7"/>
        <v>1</v>
      </c>
    </row>
    <row r="103" spans="1:8" ht="63">
      <c r="A103" s="63"/>
      <c r="B103" s="62" t="s">
        <v>482</v>
      </c>
      <c r="C103" s="63" t="s">
        <v>50</v>
      </c>
      <c r="D103" s="27"/>
      <c r="E103" s="77">
        <f>E104</f>
        <v>8852</v>
      </c>
      <c r="F103" s="77">
        <f>F104</f>
        <v>8852</v>
      </c>
      <c r="G103" s="77">
        <f>G104</f>
        <v>8834.6</v>
      </c>
      <c r="H103" s="138">
        <f t="shared" si="7"/>
        <v>0.99803434252146417</v>
      </c>
    </row>
    <row r="104" spans="1:8" ht="31.5">
      <c r="A104" s="63"/>
      <c r="B104" s="62" t="s">
        <v>51</v>
      </c>
      <c r="C104" s="63" t="s">
        <v>52</v>
      </c>
      <c r="D104" s="27"/>
      <c r="E104" s="77">
        <f>E105+E106</f>
        <v>8852</v>
      </c>
      <c r="F104" s="77">
        <f t="shared" ref="F104:G104" si="10">F105+F106</f>
        <v>8852</v>
      </c>
      <c r="G104" s="77">
        <f t="shared" si="10"/>
        <v>8834.6</v>
      </c>
      <c r="H104" s="138">
        <f t="shared" si="7"/>
        <v>0.99803434252146417</v>
      </c>
    </row>
    <row r="105" spans="1:8" ht="63" customHeight="1">
      <c r="A105" s="63"/>
      <c r="B105" s="62" t="s">
        <v>48</v>
      </c>
      <c r="C105" s="63" t="s">
        <v>52</v>
      </c>
      <c r="D105" s="27">
        <v>100</v>
      </c>
      <c r="E105" s="77">
        <v>8427.2000000000007</v>
      </c>
      <c r="F105" s="77">
        <v>8427.2000000000007</v>
      </c>
      <c r="G105" s="77">
        <v>8425.2000000000007</v>
      </c>
      <c r="H105" s="138">
        <f t="shared" si="7"/>
        <v>0.99976267324852852</v>
      </c>
    </row>
    <row r="106" spans="1:8" ht="31.5">
      <c r="A106" s="63"/>
      <c r="B106" s="62" t="s">
        <v>12</v>
      </c>
      <c r="C106" s="63" t="s">
        <v>52</v>
      </c>
      <c r="D106" s="27">
        <v>200</v>
      </c>
      <c r="E106" s="77">
        <v>424.8</v>
      </c>
      <c r="F106" s="77">
        <v>424.8</v>
      </c>
      <c r="G106" s="137">
        <v>409.4</v>
      </c>
      <c r="H106" s="138">
        <f t="shared" si="7"/>
        <v>0.96374764595103568</v>
      </c>
    </row>
    <row r="107" spans="1:8" ht="44.25" customHeight="1">
      <c r="A107" s="63"/>
      <c r="B107" s="62" t="s">
        <v>299</v>
      </c>
      <c r="C107" s="63" t="s">
        <v>290</v>
      </c>
      <c r="D107" s="27"/>
      <c r="E107" s="77">
        <f t="shared" ref="E107:G108" si="11">E108</f>
        <v>164.5</v>
      </c>
      <c r="F107" s="77">
        <f t="shared" si="11"/>
        <v>164.5</v>
      </c>
      <c r="G107" s="77">
        <f t="shared" si="11"/>
        <v>153.80000000000001</v>
      </c>
      <c r="H107" s="138">
        <f t="shared" si="7"/>
        <v>0.93495440729483292</v>
      </c>
    </row>
    <row r="108" spans="1:8" ht="78.75">
      <c r="A108" s="63"/>
      <c r="B108" s="62" t="s">
        <v>53</v>
      </c>
      <c r="C108" s="63" t="s">
        <v>54</v>
      </c>
      <c r="D108" s="27"/>
      <c r="E108" s="77">
        <f t="shared" si="11"/>
        <v>164.5</v>
      </c>
      <c r="F108" s="77">
        <f t="shared" si="11"/>
        <v>164.5</v>
      </c>
      <c r="G108" s="77">
        <f t="shared" si="11"/>
        <v>153.80000000000001</v>
      </c>
      <c r="H108" s="138">
        <f t="shared" si="7"/>
        <v>0.93495440729483292</v>
      </c>
    </row>
    <row r="109" spans="1:8" ht="31.5">
      <c r="A109" s="63"/>
      <c r="B109" s="62" t="s">
        <v>55</v>
      </c>
      <c r="C109" s="63" t="s">
        <v>54</v>
      </c>
      <c r="D109" s="27">
        <v>300</v>
      </c>
      <c r="E109" s="77">
        <v>164.5</v>
      </c>
      <c r="F109" s="77">
        <v>164.5</v>
      </c>
      <c r="G109" s="137">
        <v>153.80000000000001</v>
      </c>
      <c r="H109" s="138">
        <f t="shared" si="7"/>
        <v>0.93495440729483292</v>
      </c>
    </row>
    <row r="110" spans="1:8" ht="49.15" customHeight="1">
      <c r="A110" s="81">
        <v>2</v>
      </c>
      <c r="B110" s="82" t="s">
        <v>57</v>
      </c>
      <c r="C110" s="81" t="s">
        <v>58</v>
      </c>
      <c r="D110" s="84"/>
      <c r="E110" s="85">
        <f>E111+E115+E133</f>
        <v>111623.20000000001</v>
      </c>
      <c r="F110" s="85">
        <f>F111+F115+F133</f>
        <v>111623.20000000001</v>
      </c>
      <c r="G110" s="85">
        <f>G111+G115+G133</f>
        <v>111569.90000000001</v>
      </c>
      <c r="H110" s="135">
        <f t="shared" si="7"/>
        <v>0.99952250069877946</v>
      </c>
    </row>
    <row r="111" spans="1:8" s="36" customFormat="1" ht="15.75">
      <c r="A111" s="63"/>
      <c r="B111" s="62" t="s">
        <v>60</v>
      </c>
      <c r="C111" s="63" t="s">
        <v>59</v>
      </c>
      <c r="D111" s="27"/>
      <c r="E111" s="77">
        <f t="shared" ref="E111:G113" si="12">E112</f>
        <v>253.2</v>
      </c>
      <c r="F111" s="77">
        <f t="shared" si="12"/>
        <v>253.2</v>
      </c>
      <c r="G111" s="77">
        <f t="shared" si="12"/>
        <v>253.2</v>
      </c>
      <c r="H111" s="138">
        <f t="shared" si="7"/>
        <v>1</v>
      </c>
    </row>
    <row r="112" spans="1:8" s="36" customFormat="1" ht="63">
      <c r="A112" s="63"/>
      <c r="B112" s="62" t="s">
        <v>383</v>
      </c>
      <c r="C112" s="63" t="s">
        <v>61</v>
      </c>
      <c r="D112" s="27"/>
      <c r="E112" s="77">
        <f t="shared" si="12"/>
        <v>253.2</v>
      </c>
      <c r="F112" s="77">
        <f t="shared" si="12"/>
        <v>253.2</v>
      </c>
      <c r="G112" s="77">
        <f t="shared" si="12"/>
        <v>253.2</v>
      </c>
      <c r="H112" s="138">
        <f t="shared" si="7"/>
        <v>1</v>
      </c>
    </row>
    <row r="113" spans="1:8" ht="31.5">
      <c r="A113" s="63"/>
      <c r="B113" s="62" t="s">
        <v>62</v>
      </c>
      <c r="C113" s="63" t="s">
        <v>63</v>
      </c>
      <c r="D113" s="27"/>
      <c r="E113" s="77">
        <f t="shared" si="12"/>
        <v>253.2</v>
      </c>
      <c r="F113" s="77">
        <f t="shared" si="12"/>
        <v>253.2</v>
      </c>
      <c r="G113" s="77">
        <f t="shared" si="12"/>
        <v>253.2</v>
      </c>
      <c r="H113" s="138">
        <f t="shared" si="7"/>
        <v>1</v>
      </c>
    </row>
    <row r="114" spans="1:8" ht="31.5">
      <c r="A114" s="63"/>
      <c r="B114" s="62" t="s">
        <v>12</v>
      </c>
      <c r="C114" s="63" t="s">
        <v>63</v>
      </c>
      <c r="D114" s="27">
        <v>200</v>
      </c>
      <c r="E114" s="77">
        <v>253.2</v>
      </c>
      <c r="F114" s="77">
        <v>253.2</v>
      </c>
      <c r="G114" s="77">
        <v>253.2</v>
      </c>
      <c r="H114" s="138">
        <f t="shared" si="7"/>
        <v>1</v>
      </c>
    </row>
    <row r="115" spans="1:8" ht="78.75">
      <c r="A115" s="63"/>
      <c r="B115" s="62" t="s">
        <v>64</v>
      </c>
      <c r="C115" s="63" t="s">
        <v>65</v>
      </c>
      <c r="D115" s="27"/>
      <c r="E115" s="77">
        <f>E116+E128+E125</f>
        <v>108920.90000000001</v>
      </c>
      <c r="F115" s="77">
        <f>F116+F128+F125</f>
        <v>108920.90000000001</v>
      </c>
      <c r="G115" s="77">
        <f>G116+G128+G125</f>
        <v>108910.90000000001</v>
      </c>
      <c r="H115" s="138">
        <f t="shared" si="7"/>
        <v>0.99990819025549738</v>
      </c>
    </row>
    <row r="116" spans="1:8" ht="47.25">
      <c r="A116" s="63"/>
      <c r="B116" s="62" t="s">
        <v>379</v>
      </c>
      <c r="C116" s="63" t="s">
        <v>66</v>
      </c>
      <c r="D116" s="27"/>
      <c r="E116" s="77">
        <f>E118+E124+E121+E119</f>
        <v>104609</v>
      </c>
      <c r="F116" s="77">
        <f>F118+F124+F121+F119</f>
        <v>104609</v>
      </c>
      <c r="G116" s="77">
        <f>G118+G124+G121+G119</f>
        <v>104599</v>
      </c>
      <c r="H116" s="138">
        <f t="shared" si="7"/>
        <v>0.9999044059306561</v>
      </c>
    </row>
    <row r="117" spans="1:8" ht="33.6" customHeight="1">
      <c r="A117" s="63"/>
      <c r="B117" s="62" t="s">
        <v>67</v>
      </c>
      <c r="C117" s="63" t="s">
        <v>68</v>
      </c>
      <c r="D117" s="27"/>
      <c r="E117" s="77">
        <f>E118</f>
        <v>99128.6</v>
      </c>
      <c r="F117" s="77">
        <f>F118</f>
        <v>99128.6</v>
      </c>
      <c r="G117" s="77">
        <f>G118</f>
        <v>99128.6</v>
      </c>
      <c r="H117" s="138">
        <f t="shared" si="7"/>
        <v>1</v>
      </c>
    </row>
    <row r="118" spans="1:8" ht="47.25">
      <c r="A118" s="63"/>
      <c r="B118" s="62" t="s">
        <v>7</v>
      </c>
      <c r="C118" s="63" t="s">
        <v>68</v>
      </c>
      <c r="D118" s="27">
        <v>600</v>
      </c>
      <c r="E118" s="77">
        <v>99128.6</v>
      </c>
      <c r="F118" s="77">
        <v>99128.6</v>
      </c>
      <c r="G118" s="77">
        <v>99128.6</v>
      </c>
      <c r="H118" s="138">
        <f t="shared" si="7"/>
        <v>1</v>
      </c>
    </row>
    <row r="119" spans="1:8" ht="31.5">
      <c r="A119" s="63"/>
      <c r="B119" s="29" t="s">
        <v>368</v>
      </c>
      <c r="C119" s="57" t="s">
        <v>483</v>
      </c>
      <c r="D119" s="57"/>
      <c r="E119" s="77">
        <f>E120</f>
        <v>399.9</v>
      </c>
      <c r="F119" s="77">
        <f>F120</f>
        <v>399.9</v>
      </c>
      <c r="G119" s="77">
        <f>G120</f>
        <v>399.9</v>
      </c>
      <c r="H119" s="138">
        <f t="shared" si="7"/>
        <v>1</v>
      </c>
    </row>
    <row r="120" spans="1:8" ht="48" customHeight="1">
      <c r="A120" s="63"/>
      <c r="B120" s="57" t="s">
        <v>332</v>
      </c>
      <c r="C120" s="57" t="s">
        <v>483</v>
      </c>
      <c r="D120" s="57">
        <v>600</v>
      </c>
      <c r="E120" s="77">
        <v>399.9</v>
      </c>
      <c r="F120" s="77">
        <v>399.9</v>
      </c>
      <c r="G120" s="77">
        <v>399.9</v>
      </c>
      <c r="H120" s="138">
        <f t="shared" si="7"/>
        <v>1</v>
      </c>
    </row>
    <row r="121" spans="1:8" ht="110.25">
      <c r="A121" s="63"/>
      <c r="B121" s="57" t="s">
        <v>484</v>
      </c>
      <c r="C121" s="57" t="s">
        <v>485</v>
      </c>
      <c r="D121" s="57"/>
      <c r="E121" s="77">
        <f>E122</f>
        <v>4985.6000000000004</v>
      </c>
      <c r="F121" s="77">
        <f>F122</f>
        <v>4985.6000000000004</v>
      </c>
      <c r="G121" s="77">
        <f>G122</f>
        <v>4985.6000000000004</v>
      </c>
      <c r="H121" s="138">
        <f t="shared" si="7"/>
        <v>1</v>
      </c>
    </row>
    <row r="122" spans="1:8" ht="47.25">
      <c r="A122" s="63"/>
      <c r="B122" s="57" t="s">
        <v>378</v>
      </c>
      <c r="C122" s="57" t="s">
        <v>485</v>
      </c>
      <c r="D122" s="57">
        <v>600</v>
      </c>
      <c r="E122" s="77">
        <v>4985.6000000000004</v>
      </c>
      <c r="F122" s="77">
        <v>4985.6000000000004</v>
      </c>
      <c r="G122" s="77">
        <v>4985.6000000000004</v>
      </c>
      <c r="H122" s="138">
        <f t="shared" si="7"/>
        <v>1</v>
      </c>
    </row>
    <row r="123" spans="1:8" ht="172.15" customHeight="1">
      <c r="A123" s="63"/>
      <c r="B123" s="62" t="s">
        <v>13</v>
      </c>
      <c r="C123" s="63" t="s">
        <v>69</v>
      </c>
      <c r="D123" s="27"/>
      <c r="E123" s="77">
        <f>E124</f>
        <v>94.9</v>
      </c>
      <c r="F123" s="77">
        <f>F124</f>
        <v>94.9</v>
      </c>
      <c r="G123" s="77">
        <f>G124</f>
        <v>84.9</v>
      </c>
      <c r="H123" s="138">
        <f t="shared" ref="H123:H179" si="13">G123/F123</f>
        <v>0.89462592202318225</v>
      </c>
    </row>
    <row r="124" spans="1:8" ht="47.25">
      <c r="A124" s="63"/>
      <c r="B124" s="62" t="s">
        <v>7</v>
      </c>
      <c r="C124" s="63" t="s">
        <v>69</v>
      </c>
      <c r="D124" s="27">
        <v>600</v>
      </c>
      <c r="E124" s="77">
        <v>94.9</v>
      </c>
      <c r="F124" s="77">
        <v>94.9</v>
      </c>
      <c r="G124" s="137">
        <v>84.9</v>
      </c>
      <c r="H124" s="138">
        <f t="shared" si="13"/>
        <v>0.89462592202318225</v>
      </c>
    </row>
    <row r="125" spans="1:8" ht="21.75" customHeight="1">
      <c r="A125" s="63"/>
      <c r="B125" s="74" t="s">
        <v>486</v>
      </c>
      <c r="C125" s="74" t="s">
        <v>487</v>
      </c>
      <c r="D125" s="57"/>
      <c r="E125" s="77">
        <f t="shared" ref="E125:G126" si="14">E126</f>
        <v>4204.6000000000004</v>
      </c>
      <c r="F125" s="77">
        <f t="shared" si="14"/>
        <v>4204.6000000000004</v>
      </c>
      <c r="G125" s="77">
        <f t="shared" si="14"/>
        <v>4204.6000000000004</v>
      </c>
      <c r="H125" s="138">
        <f t="shared" si="13"/>
        <v>1</v>
      </c>
    </row>
    <row r="126" spans="1:8" ht="18" customHeight="1">
      <c r="A126" s="63"/>
      <c r="B126" s="74" t="s">
        <v>488</v>
      </c>
      <c r="C126" s="74" t="s">
        <v>489</v>
      </c>
      <c r="D126" s="57"/>
      <c r="E126" s="77">
        <f t="shared" si="14"/>
        <v>4204.6000000000004</v>
      </c>
      <c r="F126" s="77">
        <f t="shared" si="14"/>
        <v>4204.6000000000004</v>
      </c>
      <c r="G126" s="77">
        <f t="shared" si="14"/>
        <v>4204.6000000000004</v>
      </c>
      <c r="H126" s="138">
        <f t="shared" si="13"/>
        <v>1</v>
      </c>
    </row>
    <row r="127" spans="1:8" s="38" customFormat="1" ht="47.25">
      <c r="A127" s="63"/>
      <c r="B127" s="74" t="s">
        <v>332</v>
      </c>
      <c r="C127" s="74" t="s">
        <v>489</v>
      </c>
      <c r="D127" s="57">
        <v>600</v>
      </c>
      <c r="E127" s="77">
        <v>4204.6000000000004</v>
      </c>
      <c r="F127" s="77">
        <v>4204.6000000000004</v>
      </c>
      <c r="G127" s="137">
        <v>4204.6000000000004</v>
      </c>
      <c r="H127" s="138">
        <f t="shared" si="13"/>
        <v>1</v>
      </c>
    </row>
    <row r="128" spans="1:8" s="38" customFormat="1" ht="47.25">
      <c r="A128" s="63"/>
      <c r="B128" s="62" t="s">
        <v>381</v>
      </c>
      <c r="C128" s="63" t="s">
        <v>380</v>
      </c>
      <c r="D128" s="27"/>
      <c r="E128" s="77">
        <f>E131+E129</f>
        <v>107.3</v>
      </c>
      <c r="F128" s="77">
        <f>F131+F129</f>
        <v>107.3</v>
      </c>
      <c r="G128" s="77">
        <f>G131+G129</f>
        <v>107.3</v>
      </c>
      <c r="H128" s="138">
        <f t="shared" si="13"/>
        <v>1</v>
      </c>
    </row>
    <row r="129" spans="1:8" ht="31.5">
      <c r="A129" s="63"/>
      <c r="B129" s="74" t="s">
        <v>389</v>
      </c>
      <c r="C129" s="74" t="s">
        <v>382</v>
      </c>
      <c r="D129" s="74"/>
      <c r="E129" s="77">
        <f>E130</f>
        <v>53.5</v>
      </c>
      <c r="F129" s="77">
        <f>F130</f>
        <v>53.5</v>
      </c>
      <c r="G129" s="77">
        <f>G130</f>
        <v>53.5</v>
      </c>
      <c r="H129" s="138">
        <f t="shared" si="13"/>
        <v>1</v>
      </c>
    </row>
    <row r="130" spans="1:8" ht="47.25">
      <c r="A130" s="63"/>
      <c r="B130" s="74" t="s">
        <v>378</v>
      </c>
      <c r="C130" s="74" t="s">
        <v>382</v>
      </c>
      <c r="D130" s="57">
        <v>600</v>
      </c>
      <c r="E130" s="77">
        <v>53.5</v>
      </c>
      <c r="F130" s="77">
        <v>53.5</v>
      </c>
      <c r="G130" s="137">
        <v>53.5</v>
      </c>
      <c r="H130" s="138">
        <f t="shared" si="13"/>
        <v>1</v>
      </c>
    </row>
    <row r="131" spans="1:8" ht="78.75">
      <c r="A131" s="95"/>
      <c r="B131" s="49" t="s">
        <v>490</v>
      </c>
      <c r="C131" s="57" t="s">
        <v>491</v>
      </c>
      <c r="D131" s="49"/>
      <c r="E131" s="77">
        <f>E132</f>
        <v>53.8</v>
      </c>
      <c r="F131" s="77">
        <f>F132</f>
        <v>53.8</v>
      </c>
      <c r="G131" s="77">
        <f>G132</f>
        <v>53.8</v>
      </c>
      <c r="H131" s="138">
        <f t="shared" si="13"/>
        <v>1</v>
      </c>
    </row>
    <row r="132" spans="1:8" ht="47.25">
      <c r="A132" s="95"/>
      <c r="B132" s="49" t="s">
        <v>378</v>
      </c>
      <c r="C132" s="57" t="s">
        <v>491</v>
      </c>
      <c r="D132" s="75">
        <v>600</v>
      </c>
      <c r="E132" s="77">
        <v>53.8</v>
      </c>
      <c r="F132" s="77">
        <v>53.8</v>
      </c>
      <c r="G132" s="77">
        <v>53.8</v>
      </c>
      <c r="H132" s="138">
        <f t="shared" si="13"/>
        <v>1</v>
      </c>
    </row>
    <row r="133" spans="1:8" ht="21" customHeight="1">
      <c r="A133" s="63"/>
      <c r="B133" s="62" t="s">
        <v>70</v>
      </c>
      <c r="C133" s="63" t="s">
        <v>71</v>
      </c>
      <c r="D133" s="27"/>
      <c r="E133" s="77">
        <f t="shared" ref="E133:G134" si="15">E134</f>
        <v>2449.1</v>
      </c>
      <c r="F133" s="77">
        <f t="shared" si="15"/>
        <v>2449.1</v>
      </c>
      <c r="G133" s="77">
        <f t="shared" si="15"/>
        <v>2405.7999999999997</v>
      </c>
      <c r="H133" s="138">
        <f t="shared" si="13"/>
        <v>0.98232003593156658</v>
      </c>
    </row>
    <row r="134" spans="1:8" s="11" customFormat="1" ht="94.5">
      <c r="A134" s="63"/>
      <c r="B134" s="62" t="s">
        <v>492</v>
      </c>
      <c r="C134" s="63" t="s">
        <v>72</v>
      </c>
      <c r="D134" s="27"/>
      <c r="E134" s="77">
        <f t="shared" si="15"/>
        <v>2449.1</v>
      </c>
      <c r="F134" s="77">
        <f t="shared" si="15"/>
        <v>2449.1</v>
      </c>
      <c r="G134" s="77">
        <f t="shared" si="15"/>
        <v>2405.7999999999997</v>
      </c>
      <c r="H134" s="138">
        <f t="shared" si="13"/>
        <v>0.98232003593156658</v>
      </c>
    </row>
    <row r="135" spans="1:8" ht="31.5">
      <c r="A135" s="63"/>
      <c r="B135" s="62" t="s">
        <v>51</v>
      </c>
      <c r="C135" s="63" t="s">
        <v>73</v>
      </c>
      <c r="D135" s="27"/>
      <c r="E135" s="77">
        <f>E136+E137</f>
        <v>2449.1</v>
      </c>
      <c r="F135" s="77">
        <f t="shared" ref="F135:G135" si="16">F136+F137</f>
        <v>2449.1</v>
      </c>
      <c r="G135" s="77">
        <f t="shared" si="16"/>
        <v>2405.7999999999997</v>
      </c>
      <c r="H135" s="138">
        <f t="shared" si="13"/>
        <v>0.98232003593156658</v>
      </c>
    </row>
    <row r="136" spans="1:8" ht="94.5">
      <c r="A136" s="63"/>
      <c r="B136" s="62" t="s">
        <v>74</v>
      </c>
      <c r="C136" s="63" t="s">
        <v>73</v>
      </c>
      <c r="D136" s="27">
        <v>100</v>
      </c>
      <c r="E136" s="77">
        <v>2311.4</v>
      </c>
      <c r="F136" s="77">
        <v>2311.4</v>
      </c>
      <c r="G136" s="77">
        <v>2272.1999999999998</v>
      </c>
      <c r="H136" s="138">
        <f t="shared" si="13"/>
        <v>0.98304058146577822</v>
      </c>
    </row>
    <row r="137" spans="1:8" ht="34.9" customHeight="1">
      <c r="A137" s="63"/>
      <c r="B137" s="62" t="s">
        <v>12</v>
      </c>
      <c r="C137" s="63" t="s">
        <v>73</v>
      </c>
      <c r="D137" s="27">
        <v>200</v>
      </c>
      <c r="E137" s="77">
        <v>137.69999999999999</v>
      </c>
      <c r="F137" s="77">
        <v>137.69999999999999</v>
      </c>
      <c r="G137" s="77">
        <v>133.6</v>
      </c>
      <c r="H137" s="138">
        <f t="shared" si="13"/>
        <v>0.97022512708787223</v>
      </c>
    </row>
    <row r="138" spans="1:8" ht="50.45" customHeight="1">
      <c r="A138" s="16">
        <v>3</v>
      </c>
      <c r="B138" s="69" t="s">
        <v>75</v>
      </c>
      <c r="C138" s="16" t="s">
        <v>76</v>
      </c>
      <c r="D138" s="96"/>
      <c r="E138" s="85">
        <f t="shared" ref="E138:G141" si="17">E139</f>
        <v>2000</v>
      </c>
      <c r="F138" s="85">
        <f t="shared" si="17"/>
        <v>2000</v>
      </c>
      <c r="G138" s="85">
        <f t="shared" si="17"/>
        <v>1995</v>
      </c>
      <c r="H138" s="135">
        <f t="shared" si="13"/>
        <v>0.99750000000000005</v>
      </c>
    </row>
    <row r="139" spans="1:8" ht="31.5">
      <c r="A139" s="73"/>
      <c r="B139" s="70" t="s">
        <v>77</v>
      </c>
      <c r="C139" s="73" t="s">
        <v>78</v>
      </c>
      <c r="D139" s="64"/>
      <c r="E139" s="77">
        <f t="shared" si="17"/>
        <v>2000</v>
      </c>
      <c r="F139" s="77">
        <f t="shared" si="17"/>
        <v>2000</v>
      </c>
      <c r="G139" s="77">
        <f t="shared" si="17"/>
        <v>1995</v>
      </c>
      <c r="H139" s="138">
        <f t="shared" si="13"/>
        <v>0.99750000000000005</v>
      </c>
    </row>
    <row r="140" spans="1:8" ht="50.25" customHeight="1">
      <c r="A140" s="73"/>
      <c r="B140" s="70" t="s">
        <v>336</v>
      </c>
      <c r="C140" s="73" t="s">
        <v>79</v>
      </c>
      <c r="D140" s="64"/>
      <c r="E140" s="77">
        <f t="shared" si="17"/>
        <v>2000</v>
      </c>
      <c r="F140" s="77">
        <f t="shared" si="17"/>
        <v>2000</v>
      </c>
      <c r="G140" s="77">
        <f t="shared" si="17"/>
        <v>1995</v>
      </c>
      <c r="H140" s="138">
        <f t="shared" si="13"/>
        <v>0.99750000000000005</v>
      </c>
    </row>
    <row r="141" spans="1:8" ht="156.6" customHeight="1">
      <c r="A141" s="73"/>
      <c r="B141" s="97" t="s">
        <v>493</v>
      </c>
      <c r="C141" s="73" t="s">
        <v>494</v>
      </c>
      <c r="D141" s="27"/>
      <c r="E141" s="77">
        <f t="shared" si="17"/>
        <v>2000</v>
      </c>
      <c r="F141" s="77">
        <f t="shared" si="17"/>
        <v>2000</v>
      </c>
      <c r="G141" s="77">
        <f t="shared" si="17"/>
        <v>1995</v>
      </c>
      <c r="H141" s="138">
        <f t="shared" si="13"/>
        <v>0.99750000000000005</v>
      </c>
    </row>
    <row r="142" spans="1:8" ht="47.25">
      <c r="A142" s="73"/>
      <c r="B142" s="70" t="s">
        <v>10</v>
      </c>
      <c r="C142" s="73" t="s">
        <v>494</v>
      </c>
      <c r="D142" s="64">
        <v>400</v>
      </c>
      <c r="E142" s="77">
        <v>2000</v>
      </c>
      <c r="F142" s="77">
        <v>2000</v>
      </c>
      <c r="G142" s="137">
        <v>1995</v>
      </c>
      <c r="H142" s="138">
        <f t="shared" si="13"/>
        <v>0.99750000000000005</v>
      </c>
    </row>
    <row r="143" spans="1:8" s="7" customFormat="1" ht="46.5" customHeight="1">
      <c r="A143" s="16">
        <v>4</v>
      </c>
      <c r="B143" s="82" t="s">
        <v>80</v>
      </c>
      <c r="C143" s="81" t="s">
        <v>81</v>
      </c>
      <c r="D143" s="84"/>
      <c r="E143" s="85">
        <f>E144+E165</f>
        <v>124633.59999999999</v>
      </c>
      <c r="F143" s="85">
        <f>F144+F165</f>
        <v>124633.59999999999</v>
      </c>
      <c r="G143" s="85">
        <f>G144+G165</f>
        <v>123602.70000000001</v>
      </c>
      <c r="H143" s="135">
        <f t="shared" si="13"/>
        <v>0.99172855473965305</v>
      </c>
    </row>
    <row r="144" spans="1:8" ht="31.5">
      <c r="A144" s="73"/>
      <c r="B144" s="62" t="s">
        <v>82</v>
      </c>
      <c r="C144" s="63" t="s">
        <v>83</v>
      </c>
      <c r="D144" s="27"/>
      <c r="E144" s="77">
        <f>E145+E148+E151+E154+E162+E159</f>
        <v>9914.4</v>
      </c>
      <c r="F144" s="77">
        <f>F145+F148+F151+F154+F162+F159</f>
        <v>9914.4</v>
      </c>
      <c r="G144" s="77">
        <f>G145+G148+G151+G154+G162+G159</f>
        <v>9914.2999999999993</v>
      </c>
      <c r="H144" s="138">
        <f t="shared" si="13"/>
        <v>0.99998991366093759</v>
      </c>
    </row>
    <row r="145" spans="1:8" s="4" customFormat="1" ht="33.75" customHeight="1">
      <c r="A145" s="73"/>
      <c r="B145" s="62" t="s">
        <v>495</v>
      </c>
      <c r="C145" s="63" t="s">
        <v>84</v>
      </c>
      <c r="D145" s="27"/>
      <c r="E145" s="77">
        <f t="shared" ref="E145:G146" si="18">E146</f>
        <v>320</v>
      </c>
      <c r="F145" s="77">
        <f t="shared" si="18"/>
        <v>320</v>
      </c>
      <c r="G145" s="77">
        <f t="shared" si="18"/>
        <v>320</v>
      </c>
      <c r="H145" s="138">
        <f t="shared" si="13"/>
        <v>1</v>
      </c>
    </row>
    <row r="146" spans="1:8" s="4" customFormat="1" ht="31.5">
      <c r="A146" s="73"/>
      <c r="B146" s="62" t="s">
        <v>496</v>
      </c>
      <c r="C146" s="63" t="s">
        <v>85</v>
      </c>
      <c r="D146" s="27"/>
      <c r="E146" s="77">
        <f t="shared" si="18"/>
        <v>320</v>
      </c>
      <c r="F146" s="77">
        <f t="shared" si="18"/>
        <v>320</v>
      </c>
      <c r="G146" s="77">
        <f t="shared" si="18"/>
        <v>320</v>
      </c>
      <c r="H146" s="138">
        <f t="shared" si="13"/>
        <v>1</v>
      </c>
    </row>
    <row r="147" spans="1:8" s="4" customFormat="1" ht="31.5">
      <c r="A147" s="73"/>
      <c r="B147" s="62" t="s">
        <v>55</v>
      </c>
      <c r="C147" s="63" t="s">
        <v>85</v>
      </c>
      <c r="D147" s="27">
        <v>300</v>
      </c>
      <c r="E147" s="77">
        <v>320</v>
      </c>
      <c r="F147" s="77">
        <v>320</v>
      </c>
      <c r="G147" s="137">
        <v>320</v>
      </c>
      <c r="H147" s="138">
        <f t="shared" si="13"/>
        <v>1</v>
      </c>
    </row>
    <row r="148" spans="1:8" s="5" customFormat="1" ht="126" customHeight="1">
      <c r="A148" s="73"/>
      <c r="B148" s="62" t="s">
        <v>497</v>
      </c>
      <c r="C148" s="63" t="s">
        <v>86</v>
      </c>
      <c r="D148" s="27"/>
      <c r="E148" s="77">
        <f t="shared" ref="E148:G149" si="19">E149</f>
        <v>850</v>
      </c>
      <c r="F148" s="77">
        <f t="shared" si="19"/>
        <v>850</v>
      </c>
      <c r="G148" s="77">
        <f t="shared" si="19"/>
        <v>850</v>
      </c>
      <c r="H148" s="138">
        <f t="shared" si="13"/>
        <v>1</v>
      </c>
    </row>
    <row r="149" spans="1:8" s="4" customFormat="1" ht="31.5">
      <c r="A149" s="73"/>
      <c r="B149" s="62" t="s">
        <v>87</v>
      </c>
      <c r="C149" s="63" t="s">
        <v>88</v>
      </c>
      <c r="D149" s="27"/>
      <c r="E149" s="77">
        <f t="shared" si="19"/>
        <v>850</v>
      </c>
      <c r="F149" s="77">
        <f t="shared" si="19"/>
        <v>850</v>
      </c>
      <c r="G149" s="77">
        <f t="shared" si="19"/>
        <v>850</v>
      </c>
      <c r="H149" s="138">
        <f t="shared" si="13"/>
        <v>1</v>
      </c>
    </row>
    <row r="150" spans="1:8" s="4" customFormat="1" ht="47.25">
      <c r="A150" s="73"/>
      <c r="B150" s="62" t="s">
        <v>7</v>
      </c>
      <c r="C150" s="63" t="s">
        <v>88</v>
      </c>
      <c r="D150" s="27">
        <v>600</v>
      </c>
      <c r="E150" s="77">
        <v>850</v>
      </c>
      <c r="F150" s="77">
        <v>850</v>
      </c>
      <c r="G150" s="77">
        <v>850</v>
      </c>
      <c r="H150" s="138">
        <f t="shared" si="13"/>
        <v>1</v>
      </c>
    </row>
    <row r="151" spans="1:8" s="4" customFormat="1" ht="78.75">
      <c r="A151" s="73"/>
      <c r="B151" s="62" t="s">
        <v>300</v>
      </c>
      <c r="C151" s="63" t="s">
        <v>89</v>
      </c>
      <c r="D151" s="27"/>
      <c r="E151" s="77">
        <f t="shared" ref="E151:G152" si="20">E152</f>
        <v>4695.8</v>
      </c>
      <c r="F151" s="77">
        <f t="shared" si="20"/>
        <v>4695.8</v>
      </c>
      <c r="G151" s="77">
        <f t="shared" si="20"/>
        <v>4695.8</v>
      </c>
      <c r="H151" s="138">
        <f t="shared" si="13"/>
        <v>1</v>
      </c>
    </row>
    <row r="152" spans="1:8" s="4" customFormat="1" ht="31.5">
      <c r="A152" s="73"/>
      <c r="B152" s="62" t="s">
        <v>90</v>
      </c>
      <c r="C152" s="63" t="s">
        <v>91</v>
      </c>
      <c r="D152" s="27"/>
      <c r="E152" s="77">
        <f t="shared" si="20"/>
        <v>4695.8</v>
      </c>
      <c r="F152" s="77">
        <f t="shared" si="20"/>
        <v>4695.8</v>
      </c>
      <c r="G152" s="77">
        <f t="shared" si="20"/>
        <v>4695.8</v>
      </c>
      <c r="H152" s="138">
        <f t="shared" si="13"/>
        <v>1</v>
      </c>
    </row>
    <row r="153" spans="1:8" s="4" customFormat="1" ht="31.5">
      <c r="A153" s="73"/>
      <c r="B153" s="62" t="s">
        <v>55</v>
      </c>
      <c r="C153" s="63" t="s">
        <v>91</v>
      </c>
      <c r="D153" s="27">
        <v>300</v>
      </c>
      <c r="E153" s="77">
        <v>4695.8</v>
      </c>
      <c r="F153" s="77">
        <v>4695.8</v>
      </c>
      <c r="G153" s="77">
        <v>4695.8</v>
      </c>
      <c r="H153" s="138">
        <f t="shared" si="13"/>
        <v>1</v>
      </c>
    </row>
    <row r="154" spans="1:8" s="4" customFormat="1" ht="63">
      <c r="A154" s="73"/>
      <c r="B154" s="62" t="s">
        <v>301</v>
      </c>
      <c r="C154" s="63" t="s">
        <v>92</v>
      </c>
      <c r="D154" s="27"/>
      <c r="E154" s="77">
        <f>E157+E155</f>
        <v>383</v>
      </c>
      <c r="F154" s="77">
        <f>F157+F155</f>
        <v>383</v>
      </c>
      <c r="G154" s="77">
        <f>G157+G155</f>
        <v>383</v>
      </c>
      <c r="H154" s="138">
        <f t="shared" si="13"/>
        <v>1</v>
      </c>
    </row>
    <row r="155" spans="1:8" s="4" customFormat="1" ht="47.25">
      <c r="A155" s="17"/>
      <c r="B155" s="62" t="s">
        <v>498</v>
      </c>
      <c r="C155" s="63" t="s">
        <v>499</v>
      </c>
      <c r="D155" s="27"/>
      <c r="E155" s="77">
        <f>E156</f>
        <v>3</v>
      </c>
      <c r="F155" s="77">
        <f>F156</f>
        <v>3</v>
      </c>
      <c r="G155" s="77">
        <f>G156</f>
        <v>3</v>
      </c>
      <c r="H155" s="138">
        <f t="shared" si="13"/>
        <v>1</v>
      </c>
    </row>
    <row r="156" spans="1:8" s="4" customFormat="1" ht="31.5">
      <c r="A156" s="73"/>
      <c r="B156" s="62" t="s">
        <v>12</v>
      </c>
      <c r="C156" s="63" t="s">
        <v>499</v>
      </c>
      <c r="D156" s="27">
        <v>200</v>
      </c>
      <c r="E156" s="77">
        <v>3</v>
      </c>
      <c r="F156" s="77">
        <v>3</v>
      </c>
      <c r="G156" s="77">
        <v>3</v>
      </c>
      <c r="H156" s="138">
        <f t="shared" si="13"/>
        <v>1</v>
      </c>
    </row>
    <row r="157" spans="1:8" s="4" customFormat="1" ht="47.25">
      <c r="A157" s="73"/>
      <c r="B157" s="62" t="s">
        <v>93</v>
      </c>
      <c r="C157" s="63" t="s">
        <v>94</v>
      </c>
      <c r="D157" s="27"/>
      <c r="E157" s="77">
        <f>E158</f>
        <v>380</v>
      </c>
      <c r="F157" s="77">
        <f>F158</f>
        <v>380</v>
      </c>
      <c r="G157" s="77">
        <f>G158</f>
        <v>380</v>
      </c>
      <c r="H157" s="138">
        <f t="shared" si="13"/>
        <v>1</v>
      </c>
    </row>
    <row r="158" spans="1:8" s="4" customFormat="1" ht="31.5">
      <c r="A158" s="73"/>
      <c r="B158" s="62" t="s">
        <v>55</v>
      </c>
      <c r="C158" s="63" t="s">
        <v>94</v>
      </c>
      <c r="D158" s="27">
        <v>300</v>
      </c>
      <c r="E158" s="77">
        <v>380</v>
      </c>
      <c r="F158" s="77">
        <v>380</v>
      </c>
      <c r="G158" s="137">
        <v>380</v>
      </c>
      <c r="H158" s="138">
        <f t="shared" si="13"/>
        <v>1</v>
      </c>
    </row>
    <row r="159" spans="1:8" s="4" customFormat="1" ht="170.25" customHeight="1">
      <c r="A159" s="20"/>
      <c r="B159" s="37" t="s">
        <v>500</v>
      </c>
      <c r="C159" s="49" t="s">
        <v>373</v>
      </c>
      <c r="D159" s="98"/>
      <c r="E159" s="99">
        <f t="shared" ref="E159:G160" si="21">E160</f>
        <v>3165.6</v>
      </c>
      <c r="F159" s="99">
        <f t="shared" si="21"/>
        <v>3165.6</v>
      </c>
      <c r="G159" s="99">
        <f t="shared" si="21"/>
        <v>3165.5</v>
      </c>
      <c r="H159" s="138">
        <f t="shared" si="13"/>
        <v>0.9999684104119283</v>
      </c>
    </row>
    <row r="160" spans="1:8" s="4" customFormat="1" ht="31.5">
      <c r="A160" s="20"/>
      <c r="B160" s="37" t="s">
        <v>501</v>
      </c>
      <c r="C160" s="49" t="s">
        <v>376</v>
      </c>
      <c r="D160" s="98"/>
      <c r="E160" s="100">
        <f t="shared" si="21"/>
        <v>3165.6</v>
      </c>
      <c r="F160" s="100">
        <f t="shared" si="21"/>
        <v>3165.6</v>
      </c>
      <c r="G160" s="100">
        <f t="shared" si="21"/>
        <v>3165.5</v>
      </c>
      <c r="H160" s="138">
        <f t="shared" si="13"/>
        <v>0.9999684104119283</v>
      </c>
    </row>
    <row r="161" spans="1:8" s="4" customFormat="1" ht="31.5">
      <c r="A161" s="20"/>
      <c r="B161" s="37" t="s">
        <v>55</v>
      </c>
      <c r="C161" s="49" t="s">
        <v>376</v>
      </c>
      <c r="D161" s="98" t="s">
        <v>374</v>
      </c>
      <c r="E161" s="100">
        <v>3165.6</v>
      </c>
      <c r="F161" s="100">
        <v>3165.6</v>
      </c>
      <c r="G161" s="137">
        <v>3165.5</v>
      </c>
      <c r="H161" s="138">
        <f t="shared" si="13"/>
        <v>0.9999684104119283</v>
      </c>
    </row>
    <row r="162" spans="1:8" s="4" customFormat="1" ht="64.5" customHeight="1">
      <c r="A162" s="73"/>
      <c r="B162" s="49" t="s">
        <v>502</v>
      </c>
      <c r="C162" s="49" t="s">
        <v>339</v>
      </c>
      <c r="D162" s="101"/>
      <c r="E162" s="77">
        <f t="shared" ref="E162:G163" si="22">E163</f>
        <v>500</v>
      </c>
      <c r="F162" s="77">
        <f t="shared" si="22"/>
        <v>500</v>
      </c>
      <c r="G162" s="77">
        <f t="shared" si="22"/>
        <v>500</v>
      </c>
      <c r="H162" s="138">
        <f t="shared" si="13"/>
        <v>1</v>
      </c>
    </row>
    <row r="163" spans="1:8" s="4" customFormat="1" ht="45.75" customHeight="1">
      <c r="A163" s="73"/>
      <c r="B163" s="49" t="s">
        <v>341</v>
      </c>
      <c r="C163" s="49" t="s">
        <v>340</v>
      </c>
      <c r="D163" s="101"/>
      <c r="E163" s="77">
        <f t="shared" si="22"/>
        <v>500</v>
      </c>
      <c r="F163" s="77">
        <f t="shared" si="22"/>
        <v>500</v>
      </c>
      <c r="G163" s="77">
        <f t="shared" si="22"/>
        <v>500</v>
      </c>
      <c r="H163" s="138">
        <f t="shared" si="13"/>
        <v>1</v>
      </c>
    </row>
    <row r="164" spans="1:8" s="4" customFormat="1" ht="31.5">
      <c r="A164" s="73"/>
      <c r="B164" s="49" t="s">
        <v>12</v>
      </c>
      <c r="C164" s="49" t="s">
        <v>340</v>
      </c>
      <c r="D164" s="101" t="s">
        <v>326</v>
      </c>
      <c r="E164" s="77">
        <v>500</v>
      </c>
      <c r="F164" s="77">
        <v>500</v>
      </c>
      <c r="G164" s="137">
        <v>500</v>
      </c>
      <c r="H164" s="138">
        <f t="shared" si="13"/>
        <v>1</v>
      </c>
    </row>
    <row r="165" spans="1:8" s="4" customFormat="1" ht="34.5" customHeight="1">
      <c r="A165" s="73"/>
      <c r="B165" s="62" t="s">
        <v>95</v>
      </c>
      <c r="C165" s="63" t="s">
        <v>96</v>
      </c>
      <c r="D165" s="27"/>
      <c r="E165" s="77">
        <f>E166+E172+E179+E182+E186+E189</f>
        <v>114719.2</v>
      </c>
      <c r="F165" s="77">
        <f t="shared" ref="F165:G165" si="23">F166+F172+F179+F182+F186+F189</f>
        <v>114719.2</v>
      </c>
      <c r="G165" s="77">
        <f t="shared" si="23"/>
        <v>113688.40000000001</v>
      </c>
      <c r="H165" s="138">
        <f t="shared" si="13"/>
        <v>0.99101458169164369</v>
      </c>
    </row>
    <row r="166" spans="1:8" s="4" customFormat="1" ht="134.25" customHeight="1">
      <c r="A166" s="73"/>
      <c r="B166" s="62" t="s">
        <v>503</v>
      </c>
      <c r="C166" s="63" t="s">
        <v>97</v>
      </c>
      <c r="D166" s="27"/>
      <c r="E166" s="77">
        <f>E167+E170</f>
        <v>105285</v>
      </c>
      <c r="F166" s="77">
        <f>F167+F170</f>
        <v>105285</v>
      </c>
      <c r="G166" s="77">
        <f>G167+G170</f>
        <v>104503.8</v>
      </c>
      <c r="H166" s="138">
        <f t="shared" si="13"/>
        <v>0.99258013962102865</v>
      </c>
    </row>
    <row r="167" spans="1:8" s="4" customFormat="1" ht="78" customHeight="1">
      <c r="A167" s="63"/>
      <c r="B167" s="62" t="s">
        <v>504</v>
      </c>
      <c r="C167" s="63" t="s">
        <v>98</v>
      </c>
      <c r="D167" s="27"/>
      <c r="E167" s="77">
        <f>E168+E169</f>
        <v>53620</v>
      </c>
      <c r="F167" s="77">
        <f>F168+F169</f>
        <v>53620</v>
      </c>
      <c r="G167" s="77">
        <f>G168+G169</f>
        <v>53423.5</v>
      </c>
      <c r="H167" s="138">
        <f t="shared" si="13"/>
        <v>0.99633532264080571</v>
      </c>
    </row>
    <row r="168" spans="1:8" s="4" customFormat="1" ht="31.5">
      <c r="A168" s="63"/>
      <c r="B168" s="62" t="s">
        <v>12</v>
      </c>
      <c r="C168" s="63" t="s">
        <v>98</v>
      </c>
      <c r="D168" s="27">
        <v>200</v>
      </c>
      <c r="E168" s="77">
        <v>96.9</v>
      </c>
      <c r="F168" s="77">
        <v>96.9</v>
      </c>
      <c r="G168" s="137">
        <v>96.6</v>
      </c>
      <c r="H168" s="138">
        <f t="shared" si="13"/>
        <v>0.99690402476780171</v>
      </c>
    </row>
    <row r="169" spans="1:8" s="4" customFormat="1" ht="33" customHeight="1">
      <c r="A169" s="63"/>
      <c r="B169" s="62" t="s">
        <v>55</v>
      </c>
      <c r="C169" s="63" t="s">
        <v>98</v>
      </c>
      <c r="D169" s="27">
        <v>300</v>
      </c>
      <c r="E169" s="77">
        <v>53523.1</v>
      </c>
      <c r="F169" s="77">
        <v>53523.1</v>
      </c>
      <c r="G169" s="77">
        <v>53326.9</v>
      </c>
      <c r="H169" s="138">
        <f t="shared" si="13"/>
        <v>0.99633429304356447</v>
      </c>
    </row>
    <row r="170" spans="1:8" s="4" customFormat="1" ht="63" customHeight="1">
      <c r="A170" s="63"/>
      <c r="B170" s="62" t="s">
        <v>99</v>
      </c>
      <c r="C170" s="63" t="s">
        <v>100</v>
      </c>
      <c r="D170" s="27"/>
      <c r="E170" s="77">
        <f>E171</f>
        <v>51665</v>
      </c>
      <c r="F170" s="77">
        <f>F171</f>
        <v>51665</v>
      </c>
      <c r="G170" s="77">
        <f>G171</f>
        <v>51080.3</v>
      </c>
      <c r="H170" s="138">
        <f t="shared" si="13"/>
        <v>0.98868286073744316</v>
      </c>
    </row>
    <row r="171" spans="1:8" s="4" customFormat="1" ht="36" customHeight="1">
      <c r="A171" s="63"/>
      <c r="B171" s="62" t="s">
        <v>55</v>
      </c>
      <c r="C171" s="63" t="s">
        <v>100</v>
      </c>
      <c r="D171" s="27">
        <v>300</v>
      </c>
      <c r="E171" s="77">
        <v>51665</v>
      </c>
      <c r="F171" s="77">
        <v>51665</v>
      </c>
      <c r="G171" s="137">
        <v>51080.3</v>
      </c>
      <c r="H171" s="138">
        <f t="shared" si="13"/>
        <v>0.98868286073744316</v>
      </c>
    </row>
    <row r="172" spans="1:8" s="4" customFormat="1" ht="50.25" customHeight="1">
      <c r="A172" s="63"/>
      <c r="B172" s="62" t="s">
        <v>302</v>
      </c>
      <c r="C172" s="63" t="s">
        <v>101</v>
      </c>
      <c r="D172" s="27"/>
      <c r="E172" s="77">
        <f>E173+E176</f>
        <v>8445.2999999999993</v>
      </c>
      <c r="F172" s="77">
        <f>F173+F176</f>
        <v>8445.2999999999993</v>
      </c>
      <c r="G172" s="77">
        <f>G173+G176</f>
        <v>8383.2999999999993</v>
      </c>
      <c r="H172" s="138">
        <f t="shared" si="13"/>
        <v>0.992658638532675</v>
      </c>
    </row>
    <row r="173" spans="1:8" s="4" customFormat="1" ht="68.25" customHeight="1">
      <c r="A173" s="63"/>
      <c r="B173" s="62" t="s">
        <v>102</v>
      </c>
      <c r="C173" s="63" t="s">
        <v>103</v>
      </c>
      <c r="D173" s="27"/>
      <c r="E173" s="77">
        <f>E174+E175</f>
        <v>7804.5</v>
      </c>
      <c r="F173" s="77">
        <f>F174+F175</f>
        <v>7804.5</v>
      </c>
      <c r="G173" s="77">
        <f>G174+G175</f>
        <v>7746.2</v>
      </c>
      <c r="H173" s="138">
        <f t="shared" si="13"/>
        <v>0.99252995066948557</v>
      </c>
    </row>
    <row r="174" spans="1:8" s="4" customFormat="1" ht="97.15" customHeight="1">
      <c r="A174" s="63"/>
      <c r="B174" s="62" t="s">
        <v>48</v>
      </c>
      <c r="C174" s="63" t="s">
        <v>103</v>
      </c>
      <c r="D174" s="27">
        <v>100</v>
      </c>
      <c r="E174" s="77">
        <v>6903.1</v>
      </c>
      <c r="F174" s="77">
        <v>6903.1</v>
      </c>
      <c r="G174" s="137">
        <v>6844.8</v>
      </c>
      <c r="H174" s="138">
        <f t="shared" si="13"/>
        <v>0.99155451898422442</v>
      </c>
    </row>
    <row r="175" spans="1:8" s="4" customFormat="1" ht="31.5">
      <c r="A175" s="63"/>
      <c r="B175" s="62" t="s">
        <v>12</v>
      </c>
      <c r="C175" s="63" t="s">
        <v>103</v>
      </c>
      <c r="D175" s="27">
        <v>200</v>
      </c>
      <c r="E175" s="77">
        <v>901.4</v>
      </c>
      <c r="F175" s="77">
        <v>901.4</v>
      </c>
      <c r="G175" s="137">
        <v>901.4</v>
      </c>
      <c r="H175" s="138">
        <f t="shared" si="13"/>
        <v>1</v>
      </c>
    </row>
    <row r="176" spans="1:8" s="4" customFormat="1" ht="50.25" customHeight="1">
      <c r="A176" s="73"/>
      <c r="B176" s="62" t="s">
        <v>104</v>
      </c>
      <c r="C176" s="63" t="s">
        <v>105</v>
      </c>
      <c r="D176" s="27"/>
      <c r="E176" s="77">
        <f>E177+E178</f>
        <v>640.79999999999995</v>
      </c>
      <c r="F176" s="77">
        <f>F177+F178</f>
        <v>640.79999999999995</v>
      </c>
      <c r="G176" s="77">
        <f>G177+G178</f>
        <v>637.1</v>
      </c>
      <c r="H176" s="138">
        <f t="shared" si="13"/>
        <v>0.99422596754057435</v>
      </c>
    </row>
    <row r="177" spans="1:8" s="4" customFormat="1" ht="94.5">
      <c r="A177" s="73"/>
      <c r="B177" s="62" t="s">
        <v>48</v>
      </c>
      <c r="C177" s="63" t="s">
        <v>105</v>
      </c>
      <c r="D177" s="27">
        <v>100</v>
      </c>
      <c r="E177" s="77">
        <v>558.79999999999995</v>
      </c>
      <c r="F177" s="77">
        <v>558.79999999999995</v>
      </c>
      <c r="G177" s="77">
        <v>555.1</v>
      </c>
      <c r="H177" s="138">
        <f t="shared" si="13"/>
        <v>0.99337866857551904</v>
      </c>
    </row>
    <row r="178" spans="1:8" s="4" customFormat="1" ht="36.75" customHeight="1">
      <c r="A178" s="73"/>
      <c r="B178" s="62" t="s">
        <v>12</v>
      </c>
      <c r="C178" s="63" t="s">
        <v>105</v>
      </c>
      <c r="D178" s="27">
        <v>200</v>
      </c>
      <c r="E178" s="77">
        <v>82</v>
      </c>
      <c r="F178" s="77">
        <v>82</v>
      </c>
      <c r="G178" s="77">
        <v>82</v>
      </c>
      <c r="H178" s="138">
        <f t="shared" si="13"/>
        <v>1</v>
      </c>
    </row>
    <row r="179" spans="1:8" s="4" customFormat="1" ht="189">
      <c r="A179" s="63"/>
      <c r="B179" s="62" t="s">
        <v>505</v>
      </c>
      <c r="C179" s="63" t="s">
        <v>106</v>
      </c>
      <c r="D179" s="27"/>
      <c r="E179" s="77">
        <f t="shared" ref="E179:G180" si="24">E180</f>
        <v>10.4</v>
      </c>
      <c r="F179" s="77">
        <f t="shared" si="24"/>
        <v>10.4</v>
      </c>
      <c r="G179" s="77">
        <f t="shared" si="24"/>
        <v>10.4</v>
      </c>
      <c r="H179" s="138">
        <f t="shared" si="13"/>
        <v>1</v>
      </c>
    </row>
    <row r="180" spans="1:8" s="4" customFormat="1" ht="173.25">
      <c r="A180" s="63"/>
      <c r="B180" s="62" t="s">
        <v>506</v>
      </c>
      <c r="C180" s="63" t="s">
        <v>107</v>
      </c>
      <c r="D180" s="27"/>
      <c r="E180" s="77">
        <f t="shared" si="24"/>
        <v>10.4</v>
      </c>
      <c r="F180" s="77">
        <f t="shared" si="24"/>
        <v>10.4</v>
      </c>
      <c r="G180" s="77">
        <f t="shared" si="24"/>
        <v>10.4</v>
      </c>
      <c r="H180" s="138">
        <f t="shared" ref="H180:H235" si="25">G180/F180</f>
        <v>1</v>
      </c>
    </row>
    <row r="181" spans="1:8" s="4" customFormat="1" ht="35.25" customHeight="1">
      <c r="A181" s="63"/>
      <c r="B181" s="62" t="s">
        <v>55</v>
      </c>
      <c r="C181" s="63" t="s">
        <v>107</v>
      </c>
      <c r="D181" s="27">
        <v>300</v>
      </c>
      <c r="E181" s="77">
        <v>10.4</v>
      </c>
      <c r="F181" s="77">
        <v>10.4</v>
      </c>
      <c r="G181" s="77">
        <v>10.4</v>
      </c>
      <c r="H181" s="138">
        <f t="shared" si="25"/>
        <v>1</v>
      </c>
    </row>
    <row r="182" spans="1:8" s="4" customFormat="1" ht="78.75">
      <c r="A182" s="63"/>
      <c r="B182" s="62" t="s">
        <v>507</v>
      </c>
      <c r="C182" s="63" t="s">
        <v>108</v>
      </c>
      <c r="D182" s="27"/>
      <c r="E182" s="77">
        <f>E183</f>
        <v>879.2</v>
      </c>
      <c r="F182" s="77">
        <f>F183</f>
        <v>879.2</v>
      </c>
      <c r="G182" s="77">
        <f>G183</f>
        <v>691.6</v>
      </c>
      <c r="H182" s="138">
        <f t="shared" si="25"/>
        <v>0.78662420382165599</v>
      </c>
    </row>
    <row r="183" spans="1:8" s="4" customFormat="1" ht="222" customHeight="1">
      <c r="A183" s="63"/>
      <c r="B183" s="62" t="s">
        <v>508</v>
      </c>
      <c r="C183" s="63" t="s">
        <v>109</v>
      </c>
      <c r="D183" s="27"/>
      <c r="E183" s="77">
        <f>E184+E185</f>
        <v>879.2</v>
      </c>
      <c r="F183" s="77">
        <f>F184+F185</f>
        <v>879.2</v>
      </c>
      <c r="G183" s="77">
        <f>G184+G185</f>
        <v>691.6</v>
      </c>
      <c r="H183" s="138">
        <f t="shared" si="25"/>
        <v>0.78662420382165599</v>
      </c>
    </row>
    <row r="184" spans="1:8" s="4" customFormat="1" ht="96" customHeight="1">
      <c r="A184" s="73"/>
      <c r="B184" s="62" t="s">
        <v>48</v>
      </c>
      <c r="C184" s="63" t="s">
        <v>109</v>
      </c>
      <c r="D184" s="27">
        <v>100</v>
      </c>
      <c r="E184" s="77">
        <v>715.2</v>
      </c>
      <c r="F184" s="77">
        <v>715.2</v>
      </c>
      <c r="G184" s="77">
        <v>527.6</v>
      </c>
      <c r="H184" s="138">
        <f t="shared" si="25"/>
        <v>0.73769574944071592</v>
      </c>
    </row>
    <row r="185" spans="1:8" s="4" customFormat="1" ht="36.75" customHeight="1">
      <c r="A185" s="73"/>
      <c r="B185" s="62" t="s">
        <v>12</v>
      </c>
      <c r="C185" s="63" t="s">
        <v>109</v>
      </c>
      <c r="D185" s="27">
        <v>200</v>
      </c>
      <c r="E185" s="77">
        <v>164</v>
      </c>
      <c r="F185" s="77">
        <v>164</v>
      </c>
      <c r="G185" s="77">
        <v>164</v>
      </c>
      <c r="H185" s="138">
        <f t="shared" si="25"/>
        <v>1</v>
      </c>
    </row>
    <row r="186" spans="1:8" s="4" customFormat="1" ht="66" customHeight="1">
      <c r="A186" s="73"/>
      <c r="B186" s="62" t="s">
        <v>303</v>
      </c>
      <c r="C186" s="63" t="s">
        <v>110</v>
      </c>
      <c r="D186" s="27"/>
      <c r="E186" s="77">
        <f t="shared" ref="E186:G187" si="26">E187</f>
        <v>33.299999999999997</v>
      </c>
      <c r="F186" s="77">
        <f t="shared" si="26"/>
        <v>33.299999999999997</v>
      </c>
      <c r="G186" s="77">
        <f t="shared" si="26"/>
        <v>33.299999999999997</v>
      </c>
      <c r="H186" s="138">
        <f t="shared" si="25"/>
        <v>1</v>
      </c>
    </row>
    <row r="187" spans="1:8" s="5" customFormat="1" ht="121.5" customHeight="1">
      <c r="A187" s="73"/>
      <c r="B187" s="62" t="s">
        <v>509</v>
      </c>
      <c r="C187" s="63" t="s">
        <v>111</v>
      </c>
      <c r="D187" s="27"/>
      <c r="E187" s="77">
        <f t="shared" si="26"/>
        <v>33.299999999999997</v>
      </c>
      <c r="F187" s="77">
        <f t="shared" si="26"/>
        <v>33.299999999999997</v>
      </c>
      <c r="G187" s="77">
        <f t="shared" si="26"/>
        <v>33.299999999999997</v>
      </c>
      <c r="H187" s="138">
        <f t="shared" si="25"/>
        <v>1</v>
      </c>
    </row>
    <row r="188" spans="1:8" s="4" customFormat="1" ht="30" customHeight="1">
      <c r="A188" s="73"/>
      <c r="B188" s="62" t="s">
        <v>12</v>
      </c>
      <c r="C188" s="63" t="s">
        <v>111</v>
      </c>
      <c r="D188" s="27">
        <v>200</v>
      </c>
      <c r="E188" s="77">
        <v>33.299999999999997</v>
      </c>
      <c r="F188" s="77">
        <v>33.299999999999997</v>
      </c>
      <c r="G188" s="77">
        <v>33.299999999999997</v>
      </c>
      <c r="H188" s="138">
        <f t="shared" si="25"/>
        <v>1</v>
      </c>
    </row>
    <row r="189" spans="1:8" s="4" customFormat="1" ht="94.5" customHeight="1">
      <c r="A189" s="73"/>
      <c r="B189" s="94" t="s">
        <v>510</v>
      </c>
      <c r="C189" s="102" t="s">
        <v>511</v>
      </c>
      <c r="D189" s="27"/>
      <c r="E189" s="77">
        <f t="shared" ref="E189:G190" si="27">E190</f>
        <v>66</v>
      </c>
      <c r="F189" s="77">
        <f t="shared" si="27"/>
        <v>66</v>
      </c>
      <c r="G189" s="77">
        <f t="shared" si="27"/>
        <v>66</v>
      </c>
      <c r="H189" s="138">
        <f t="shared" si="25"/>
        <v>1</v>
      </c>
    </row>
    <row r="190" spans="1:8" s="4" customFormat="1" ht="235.5" customHeight="1">
      <c r="A190" s="73"/>
      <c r="B190" s="94" t="s">
        <v>512</v>
      </c>
      <c r="C190" s="102" t="s">
        <v>513</v>
      </c>
      <c r="D190" s="58"/>
      <c r="E190" s="77">
        <f t="shared" si="27"/>
        <v>66</v>
      </c>
      <c r="F190" s="77">
        <f t="shared" si="27"/>
        <v>66</v>
      </c>
      <c r="G190" s="77">
        <f t="shared" si="27"/>
        <v>66</v>
      </c>
      <c r="H190" s="138">
        <f t="shared" si="25"/>
        <v>1</v>
      </c>
    </row>
    <row r="191" spans="1:8" s="4" customFormat="1" ht="31.5">
      <c r="A191" s="73"/>
      <c r="B191" s="94" t="s">
        <v>55</v>
      </c>
      <c r="C191" s="102" t="s">
        <v>513</v>
      </c>
      <c r="D191" s="58" t="s">
        <v>374</v>
      </c>
      <c r="E191" s="77">
        <v>66</v>
      </c>
      <c r="F191" s="77">
        <v>66</v>
      </c>
      <c r="G191" s="137">
        <v>66</v>
      </c>
      <c r="H191" s="138">
        <f t="shared" si="25"/>
        <v>1</v>
      </c>
    </row>
    <row r="192" spans="1:8" s="4" customFormat="1" ht="60" customHeight="1">
      <c r="A192" s="16">
        <v>5</v>
      </c>
      <c r="B192" s="69" t="s">
        <v>112</v>
      </c>
      <c r="C192" s="16" t="s">
        <v>113</v>
      </c>
      <c r="D192" s="96"/>
      <c r="E192" s="85">
        <f>E193+E217</f>
        <v>98173.2</v>
      </c>
      <c r="F192" s="85">
        <f>F193+F217</f>
        <v>98173.2</v>
      </c>
      <c r="G192" s="85">
        <f>G193+G217</f>
        <v>97900.2</v>
      </c>
      <c r="H192" s="138">
        <f t="shared" si="25"/>
        <v>0.99721920035203093</v>
      </c>
    </row>
    <row r="193" spans="1:8" s="4" customFormat="1" ht="30.75" customHeight="1">
      <c r="A193" s="73"/>
      <c r="B193" s="70" t="s">
        <v>114</v>
      </c>
      <c r="C193" s="73" t="s">
        <v>115</v>
      </c>
      <c r="D193" s="64"/>
      <c r="E193" s="77">
        <f>E194+E197+E202+E208+E211+E205+E214</f>
        <v>96270.5</v>
      </c>
      <c r="F193" s="77">
        <f>F194+F197+F202+F208+F211+F205+F214</f>
        <v>96270.5</v>
      </c>
      <c r="G193" s="77">
        <f>G194+G197+G202+G208+G211+G205+G214</f>
        <v>96200.9</v>
      </c>
      <c r="H193" s="138">
        <f t="shared" si="25"/>
        <v>0.99927703709859195</v>
      </c>
    </row>
    <row r="194" spans="1:8" s="4" customFormat="1" ht="46.5" customHeight="1">
      <c r="A194" s="73"/>
      <c r="B194" s="70" t="s">
        <v>304</v>
      </c>
      <c r="C194" s="73" t="s">
        <v>116</v>
      </c>
      <c r="D194" s="64"/>
      <c r="E194" s="77">
        <f t="shared" ref="E194:G195" si="28">E195</f>
        <v>84410.3</v>
      </c>
      <c r="F194" s="77">
        <f t="shared" si="28"/>
        <v>84410.3</v>
      </c>
      <c r="G194" s="77">
        <f t="shared" si="28"/>
        <v>84410.3</v>
      </c>
      <c r="H194" s="138">
        <f t="shared" si="25"/>
        <v>1</v>
      </c>
    </row>
    <row r="195" spans="1:8" s="4" customFormat="1" ht="32.25" customHeight="1">
      <c r="A195" s="73"/>
      <c r="B195" s="70" t="s">
        <v>6</v>
      </c>
      <c r="C195" s="73" t="s">
        <v>117</v>
      </c>
      <c r="D195" s="64"/>
      <c r="E195" s="77">
        <f t="shared" si="28"/>
        <v>84410.3</v>
      </c>
      <c r="F195" s="77">
        <f t="shared" si="28"/>
        <v>84410.3</v>
      </c>
      <c r="G195" s="77">
        <f t="shared" si="28"/>
        <v>84410.3</v>
      </c>
      <c r="H195" s="138">
        <f t="shared" si="25"/>
        <v>1</v>
      </c>
    </row>
    <row r="196" spans="1:8" s="4" customFormat="1" ht="47.25">
      <c r="A196" s="73"/>
      <c r="B196" s="70" t="s">
        <v>7</v>
      </c>
      <c r="C196" s="73" t="s">
        <v>117</v>
      </c>
      <c r="D196" s="64">
        <v>600</v>
      </c>
      <c r="E196" s="77">
        <v>84410.3</v>
      </c>
      <c r="F196" s="77">
        <v>84410.3</v>
      </c>
      <c r="G196" s="77">
        <v>84410.3</v>
      </c>
      <c r="H196" s="138">
        <f t="shared" si="25"/>
        <v>1</v>
      </c>
    </row>
    <row r="197" spans="1:8" s="4" customFormat="1" ht="63">
      <c r="A197" s="73"/>
      <c r="B197" s="70" t="s">
        <v>305</v>
      </c>
      <c r="C197" s="73" t="s">
        <v>118</v>
      </c>
      <c r="D197" s="64"/>
      <c r="E197" s="77">
        <f>E198+E200</f>
        <v>2063.6999999999998</v>
      </c>
      <c r="F197" s="77">
        <f>F198+F200</f>
        <v>2063.6999999999998</v>
      </c>
      <c r="G197" s="77">
        <f>G198+G200</f>
        <v>2063.5</v>
      </c>
      <c r="H197" s="138">
        <f t="shared" si="25"/>
        <v>0.99990308668895678</v>
      </c>
    </row>
    <row r="198" spans="1:8" s="4" customFormat="1" ht="47.25">
      <c r="A198" s="73"/>
      <c r="B198" s="70" t="s">
        <v>119</v>
      </c>
      <c r="C198" s="73" t="s">
        <v>120</v>
      </c>
      <c r="D198" s="64"/>
      <c r="E198" s="77">
        <f>E199</f>
        <v>546.79999999999995</v>
      </c>
      <c r="F198" s="77">
        <f>F199</f>
        <v>546.79999999999995</v>
      </c>
      <c r="G198" s="77">
        <f>G199</f>
        <v>546.79999999999995</v>
      </c>
      <c r="H198" s="138">
        <f t="shared" si="25"/>
        <v>1</v>
      </c>
    </row>
    <row r="199" spans="1:8" s="4" customFormat="1" ht="47.25">
      <c r="A199" s="73"/>
      <c r="B199" s="70" t="s">
        <v>7</v>
      </c>
      <c r="C199" s="73" t="s">
        <v>120</v>
      </c>
      <c r="D199" s="64">
        <v>600</v>
      </c>
      <c r="E199" s="77">
        <v>546.79999999999995</v>
      </c>
      <c r="F199" s="77">
        <v>546.79999999999995</v>
      </c>
      <c r="G199" s="77">
        <v>546.79999999999995</v>
      </c>
      <c r="H199" s="138">
        <f t="shared" si="25"/>
        <v>1</v>
      </c>
    </row>
    <row r="200" spans="1:8" s="4" customFormat="1" ht="31.5">
      <c r="A200" s="73"/>
      <c r="B200" s="70" t="s">
        <v>121</v>
      </c>
      <c r="C200" s="73" t="s">
        <v>122</v>
      </c>
      <c r="D200" s="64"/>
      <c r="E200" s="77">
        <f>E201</f>
        <v>1516.9</v>
      </c>
      <c r="F200" s="77">
        <f>F201</f>
        <v>1516.9</v>
      </c>
      <c r="G200" s="77">
        <f>G201</f>
        <v>1516.7</v>
      </c>
      <c r="H200" s="138">
        <f t="shared" si="25"/>
        <v>0.99986815215241609</v>
      </c>
    </row>
    <row r="201" spans="1:8" s="4" customFormat="1" ht="31.5">
      <c r="A201" s="73"/>
      <c r="B201" s="70" t="s">
        <v>12</v>
      </c>
      <c r="C201" s="73" t="s">
        <v>122</v>
      </c>
      <c r="D201" s="64">
        <v>200</v>
      </c>
      <c r="E201" s="77">
        <v>1516.9</v>
      </c>
      <c r="F201" s="77">
        <v>1516.9</v>
      </c>
      <c r="G201" s="77">
        <v>1516.7</v>
      </c>
      <c r="H201" s="138">
        <f t="shared" si="25"/>
        <v>0.99986815215241609</v>
      </c>
    </row>
    <row r="202" spans="1:8" s="4" customFormat="1" ht="114" customHeight="1">
      <c r="A202" s="73"/>
      <c r="B202" s="70" t="s">
        <v>306</v>
      </c>
      <c r="C202" s="73" t="s">
        <v>123</v>
      </c>
      <c r="D202" s="64"/>
      <c r="E202" s="77">
        <f t="shared" ref="E202:G203" si="29">E203</f>
        <v>203.1</v>
      </c>
      <c r="F202" s="77">
        <f t="shared" si="29"/>
        <v>203.1</v>
      </c>
      <c r="G202" s="77">
        <f t="shared" si="29"/>
        <v>187.5</v>
      </c>
      <c r="H202" s="138">
        <f t="shared" si="25"/>
        <v>0.92319054652880361</v>
      </c>
    </row>
    <row r="203" spans="1:8" s="4" customFormat="1" ht="162.75" customHeight="1">
      <c r="A203" s="73"/>
      <c r="B203" s="70" t="s">
        <v>39</v>
      </c>
      <c r="C203" s="73" t="s">
        <v>124</v>
      </c>
      <c r="D203" s="64"/>
      <c r="E203" s="77">
        <f t="shared" si="29"/>
        <v>203.1</v>
      </c>
      <c r="F203" s="77">
        <f t="shared" si="29"/>
        <v>203.1</v>
      </c>
      <c r="G203" s="77">
        <f t="shared" si="29"/>
        <v>187.5</v>
      </c>
      <c r="H203" s="138">
        <f t="shared" si="25"/>
        <v>0.92319054652880361</v>
      </c>
    </row>
    <row r="204" spans="1:8" s="4" customFormat="1" ht="54.75" customHeight="1">
      <c r="A204" s="73"/>
      <c r="B204" s="70" t="s">
        <v>7</v>
      </c>
      <c r="C204" s="73" t="s">
        <v>124</v>
      </c>
      <c r="D204" s="64">
        <v>600</v>
      </c>
      <c r="E204" s="77">
        <v>203.1</v>
      </c>
      <c r="F204" s="77">
        <v>203.1</v>
      </c>
      <c r="G204" s="77">
        <v>187.5</v>
      </c>
      <c r="H204" s="138">
        <f t="shared" si="25"/>
        <v>0.92319054652880361</v>
      </c>
    </row>
    <row r="205" spans="1:8" s="4" customFormat="1" ht="239.25" customHeight="1">
      <c r="A205" s="73"/>
      <c r="B205" s="153" t="s">
        <v>405</v>
      </c>
      <c r="C205" s="75" t="s">
        <v>406</v>
      </c>
      <c r="D205" s="64"/>
      <c r="E205" s="77">
        <f t="shared" ref="E205:G206" si="30">E206</f>
        <v>5292.8</v>
      </c>
      <c r="F205" s="77">
        <f t="shared" si="30"/>
        <v>5292.8</v>
      </c>
      <c r="G205" s="77">
        <f t="shared" si="30"/>
        <v>5292</v>
      </c>
      <c r="H205" s="138">
        <f t="shared" si="25"/>
        <v>0.99984885126964929</v>
      </c>
    </row>
    <row r="206" spans="1:8" s="4" customFormat="1" ht="126">
      <c r="A206" s="73"/>
      <c r="B206" s="153" t="s">
        <v>407</v>
      </c>
      <c r="C206" s="74" t="s">
        <v>514</v>
      </c>
      <c r="D206" s="75"/>
      <c r="E206" s="77">
        <f t="shared" si="30"/>
        <v>5292.8</v>
      </c>
      <c r="F206" s="77">
        <f t="shared" si="30"/>
        <v>5292.8</v>
      </c>
      <c r="G206" s="77">
        <f t="shared" si="30"/>
        <v>5292</v>
      </c>
      <c r="H206" s="138">
        <f t="shared" si="25"/>
        <v>0.99984885126964929</v>
      </c>
    </row>
    <row r="207" spans="1:8" s="39" customFormat="1" ht="52.5" customHeight="1">
      <c r="A207" s="73"/>
      <c r="B207" s="74" t="s">
        <v>332</v>
      </c>
      <c r="C207" s="74" t="s">
        <v>514</v>
      </c>
      <c r="D207" s="57">
        <v>600</v>
      </c>
      <c r="E207" s="77">
        <v>5292.8</v>
      </c>
      <c r="F207" s="77">
        <v>5292.8</v>
      </c>
      <c r="G207" s="137">
        <v>5292</v>
      </c>
      <c r="H207" s="138">
        <f t="shared" si="25"/>
        <v>0.99984885126964929</v>
      </c>
    </row>
    <row r="208" spans="1:8" s="39" customFormat="1" ht="78.75">
      <c r="A208" s="73"/>
      <c r="B208" s="103" t="s">
        <v>408</v>
      </c>
      <c r="C208" s="74" t="s">
        <v>409</v>
      </c>
      <c r="D208" s="64"/>
      <c r="E208" s="77">
        <f t="shared" ref="E208:G209" si="31">E209</f>
        <v>646.20000000000005</v>
      </c>
      <c r="F208" s="77">
        <f t="shared" si="31"/>
        <v>646.20000000000005</v>
      </c>
      <c r="G208" s="77">
        <f t="shared" si="31"/>
        <v>646.20000000000005</v>
      </c>
      <c r="H208" s="138">
        <f t="shared" si="25"/>
        <v>1</v>
      </c>
    </row>
    <row r="209" spans="1:8" s="39" customFormat="1" ht="47.25">
      <c r="A209" s="73"/>
      <c r="B209" s="103" t="s">
        <v>515</v>
      </c>
      <c r="C209" s="103" t="s">
        <v>410</v>
      </c>
      <c r="D209" s="64"/>
      <c r="E209" s="77">
        <f t="shared" si="31"/>
        <v>646.20000000000005</v>
      </c>
      <c r="F209" s="77">
        <f t="shared" si="31"/>
        <v>646.20000000000005</v>
      </c>
      <c r="G209" s="77">
        <f t="shared" si="31"/>
        <v>646.20000000000005</v>
      </c>
      <c r="H209" s="138">
        <f t="shared" si="25"/>
        <v>1</v>
      </c>
    </row>
    <row r="210" spans="1:8" s="40" customFormat="1" ht="47.25">
      <c r="A210" s="73"/>
      <c r="B210" s="103" t="s">
        <v>332</v>
      </c>
      <c r="C210" s="103" t="s">
        <v>410</v>
      </c>
      <c r="D210" s="64">
        <v>600</v>
      </c>
      <c r="E210" s="77">
        <v>646.20000000000005</v>
      </c>
      <c r="F210" s="77">
        <v>646.20000000000005</v>
      </c>
      <c r="G210" s="137">
        <v>646.20000000000005</v>
      </c>
      <c r="H210" s="138">
        <f t="shared" si="25"/>
        <v>1</v>
      </c>
    </row>
    <row r="211" spans="1:8" s="40" customFormat="1" ht="31.5">
      <c r="A211" s="73"/>
      <c r="B211" s="72" t="s">
        <v>516</v>
      </c>
      <c r="C211" s="74" t="s">
        <v>517</v>
      </c>
      <c r="D211" s="64"/>
      <c r="E211" s="77">
        <f t="shared" ref="E211:G212" si="32">E212</f>
        <v>2694.4</v>
      </c>
      <c r="F211" s="77">
        <f t="shared" si="32"/>
        <v>2694.4</v>
      </c>
      <c r="G211" s="77">
        <f t="shared" si="32"/>
        <v>2641.4</v>
      </c>
      <c r="H211" s="138">
        <f t="shared" si="25"/>
        <v>0.98032957244655583</v>
      </c>
    </row>
    <row r="212" spans="1:8" s="40" customFormat="1" ht="63">
      <c r="A212" s="73"/>
      <c r="B212" s="35" t="s">
        <v>367</v>
      </c>
      <c r="C212" s="74" t="s">
        <v>518</v>
      </c>
      <c r="D212" s="104"/>
      <c r="E212" s="77">
        <f t="shared" si="32"/>
        <v>2694.4</v>
      </c>
      <c r="F212" s="77">
        <f t="shared" si="32"/>
        <v>2694.4</v>
      </c>
      <c r="G212" s="77">
        <f t="shared" si="32"/>
        <v>2641.4</v>
      </c>
      <c r="H212" s="138">
        <f t="shared" si="25"/>
        <v>0.98032957244655583</v>
      </c>
    </row>
    <row r="213" spans="1:8" s="41" customFormat="1" ht="47.25">
      <c r="A213" s="73"/>
      <c r="B213" s="35" t="s">
        <v>10</v>
      </c>
      <c r="C213" s="74" t="s">
        <v>518</v>
      </c>
      <c r="D213" s="104" t="s">
        <v>429</v>
      </c>
      <c r="E213" s="77">
        <v>2694.4</v>
      </c>
      <c r="F213" s="77">
        <v>2694.4</v>
      </c>
      <c r="G213" s="137">
        <v>2641.4</v>
      </c>
      <c r="H213" s="138">
        <f t="shared" si="25"/>
        <v>0.98032957244655583</v>
      </c>
    </row>
    <row r="214" spans="1:8" s="41" customFormat="1" ht="15.75">
      <c r="A214" s="73"/>
      <c r="B214" s="57" t="s">
        <v>411</v>
      </c>
      <c r="C214" s="75" t="s">
        <v>412</v>
      </c>
      <c r="D214" s="64"/>
      <c r="E214" s="77">
        <f t="shared" ref="E214:G215" si="33">E215</f>
        <v>960</v>
      </c>
      <c r="F214" s="77">
        <f t="shared" si="33"/>
        <v>960</v>
      </c>
      <c r="G214" s="77">
        <f t="shared" si="33"/>
        <v>960</v>
      </c>
      <c r="H214" s="138">
        <f t="shared" si="25"/>
        <v>1</v>
      </c>
    </row>
    <row r="215" spans="1:8" s="41" customFormat="1" ht="47.25">
      <c r="A215" s="73"/>
      <c r="B215" s="75" t="s">
        <v>413</v>
      </c>
      <c r="C215" s="75" t="s">
        <v>414</v>
      </c>
      <c r="D215" s="64"/>
      <c r="E215" s="77">
        <f t="shared" si="33"/>
        <v>960</v>
      </c>
      <c r="F215" s="77">
        <f t="shared" si="33"/>
        <v>960</v>
      </c>
      <c r="G215" s="77">
        <f t="shared" si="33"/>
        <v>960</v>
      </c>
      <c r="H215" s="138">
        <f t="shared" si="25"/>
        <v>1</v>
      </c>
    </row>
    <row r="216" spans="1:8" s="4" customFormat="1" ht="31.5">
      <c r="A216" s="73"/>
      <c r="B216" s="70" t="s">
        <v>12</v>
      </c>
      <c r="C216" s="75" t="s">
        <v>414</v>
      </c>
      <c r="D216" s="64">
        <v>200</v>
      </c>
      <c r="E216" s="77">
        <v>960</v>
      </c>
      <c r="F216" s="77">
        <v>960</v>
      </c>
      <c r="G216" s="77">
        <v>960</v>
      </c>
      <c r="H216" s="138">
        <f t="shared" si="25"/>
        <v>1</v>
      </c>
    </row>
    <row r="217" spans="1:8" s="4" customFormat="1" ht="31.5">
      <c r="A217" s="73"/>
      <c r="B217" s="70" t="s">
        <v>125</v>
      </c>
      <c r="C217" s="73" t="s">
        <v>126</v>
      </c>
      <c r="D217" s="64"/>
      <c r="E217" s="77">
        <f t="shared" ref="E217:G218" si="34">E218</f>
        <v>1902.7</v>
      </c>
      <c r="F217" s="77">
        <f t="shared" si="34"/>
        <v>1902.7</v>
      </c>
      <c r="G217" s="77">
        <f t="shared" si="34"/>
        <v>1699.3</v>
      </c>
      <c r="H217" s="138">
        <f t="shared" si="25"/>
        <v>0.89309927997056815</v>
      </c>
    </row>
    <row r="218" spans="1:8" s="4" customFormat="1" ht="63">
      <c r="A218" s="73"/>
      <c r="B218" s="70" t="s">
        <v>307</v>
      </c>
      <c r="C218" s="73" t="s">
        <v>127</v>
      </c>
      <c r="D218" s="64"/>
      <c r="E218" s="77">
        <f t="shared" si="34"/>
        <v>1902.7</v>
      </c>
      <c r="F218" s="77">
        <f t="shared" si="34"/>
        <v>1902.7</v>
      </c>
      <c r="G218" s="77">
        <f t="shared" si="34"/>
        <v>1699.3</v>
      </c>
      <c r="H218" s="138">
        <f t="shared" si="25"/>
        <v>0.89309927997056815</v>
      </c>
    </row>
    <row r="219" spans="1:8" s="4" customFormat="1" ht="31.5" customHeight="1">
      <c r="A219" s="73"/>
      <c r="B219" s="70" t="s">
        <v>51</v>
      </c>
      <c r="C219" s="73" t="s">
        <v>128</v>
      </c>
      <c r="D219" s="64"/>
      <c r="E219" s="77">
        <f>E220+E221+E222</f>
        <v>1902.7</v>
      </c>
      <c r="F219" s="77">
        <f>F220+F221+F222</f>
        <v>1902.7</v>
      </c>
      <c r="G219" s="77">
        <f>G220+G221+G222</f>
        <v>1699.3</v>
      </c>
      <c r="H219" s="138">
        <f t="shared" si="25"/>
        <v>0.89309927997056815</v>
      </c>
    </row>
    <row r="220" spans="1:8" s="4" customFormat="1" ht="94.5">
      <c r="A220" s="73"/>
      <c r="B220" s="70" t="s">
        <v>48</v>
      </c>
      <c r="C220" s="73" t="s">
        <v>128</v>
      </c>
      <c r="D220" s="64">
        <v>100</v>
      </c>
      <c r="E220" s="77">
        <v>1742.8</v>
      </c>
      <c r="F220" s="77">
        <v>1742.8</v>
      </c>
      <c r="G220" s="137">
        <v>1629</v>
      </c>
      <c r="H220" s="138">
        <f t="shared" si="25"/>
        <v>0.93470277714023409</v>
      </c>
    </row>
    <row r="221" spans="1:8" s="4" customFormat="1" ht="31.5">
      <c r="A221" s="73"/>
      <c r="B221" s="70" t="s">
        <v>12</v>
      </c>
      <c r="C221" s="73" t="s">
        <v>128</v>
      </c>
      <c r="D221" s="64">
        <v>200</v>
      </c>
      <c r="E221" s="77">
        <v>55.7</v>
      </c>
      <c r="F221" s="77">
        <v>55.7</v>
      </c>
      <c r="G221" s="137">
        <v>55.6</v>
      </c>
      <c r="H221" s="138">
        <f t="shared" si="25"/>
        <v>0.99820466786355477</v>
      </c>
    </row>
    <row r="222" spans="1:8" s="5" customFormat="1" ht="15" customHeight="1">
      <c r="A222" s="73"/>
      <c r="B222" s="70" t="s">
        <v>49</v>
      </c>
      <c r="C222" s="73" t="s">
        <v>128</v>
      </c>
      <c r="D222" s="64">
        <v>800</v>
      </c>
      <c r="E222" s="77">
        <v>104.2</v>
      </c>
      <c r="F222" s="77">
        <v>104.2</v>
      </c>
      <c r="G222" s="77">
        <v>14.7</v>
      </c>
      <c r="H222" s="138">
        <f t="shared" si="25"/>
        <v>0.14107485604606526</v>
      </c>
    </row>
    <row r="223" spans="1:8" s="4" customFormat="1" ht="49.15" customHeight="1">
      <c r="A223" s="16">
        <v>6</v>
      </c>
      <c r="B223" s="69" t="s">
        <v>361</v>
      </c>
      <c r="C223" s="16" t="s">
        <v>129</v>
      </c>
      <c r="D223" s="96"/>
      <c r="E223" s="85">
        <f>E224</f>
        <v>7868.3</v>
      </c>
      <c r="F223" s="85">
        <f>F224</f>
        <v>7868.3</v>
      </c>
      <c r="G223" s="85">
        <f>G224</f>
        <v>7832.5999999999995</v>
      </c>
      <c r="H223" s="135">
        <f t="shared" si="25"/>
        <v>0.99546280645120289</v>
      </c>
    </row>
    <row r="224" spans="1:8" s="4" customFormat="1" ht="15.75">
      <c r="A224" s="73"/>
      <c r="B224" s="70" t="s">
        <v>130</v>
      </c>
      <c r="C224" s="73" t="s">
        <v>131</v>
      </c>
      <c r="D224" s="64"/>
      <c r="E224" s="77">
        <f>E225+E230+E234+E237+E240</f>
        <v>7868.3</v>
      </c>
      <c r="F224" s="77">
        <f>F225+F230+F234+F237+F240</f>
        <v>7868.3</v>
      </c>
      <c r="G224" s="77">
        <f>G225+G230+G234+G237+G240</f>
        <v>7832.5999999999995</v>
      </c>
      <c r="H224" s="138">
        <f t="shared" si="25"/>
        <v>0.99546280645120289</v>
      </c>
    </row>
    <row r="225" spans="1:8" s="4" customFormat="1" ht="47.25">
      <c r="A225" s="73"/>
      <c r="B225" s="70" t="s">
        <v>308</v>
      </c>
      <c r="C225" s="73" t="s">
        <v>132</v>
      </c>
      <c r="D225" s="64"/>
      <c r="E225" s="77">
        <f>E226</f>
        <v>6027.8</v>
      </c>
      <c r="F225" s="77">
        <f>F226</f>
        <v>6027.8</v>
      </c>
      <c r="G225" s="77">
        <f>G226</f>
        <v>6021.5999999999995</v>
      </c>
      <c r="H225" s="138">
        <f t="shared" si="25"/>
        <v>0.99897143236338282</v>
      </c>
    </row>
    <row r="226" spans="1:8" s="4" customFormat="1" ht="37.5" customHeight="1">
      <c r="A226" s="73"/>
      <c r="B226" s="70" t="s">
        <v>6</v>
      </c>
      <c r="C226" s="73" t="s">
        <v>133</v>
      </c>
      <c r="D226" s="64"/>
      <c r="E226" s="77">
        <f>E227+E228+E229</f>
        <v>6027.8</v>
      </c>
      <c r="F226" s="77">
        <f>F227+F228+F229</f>
        <v>6027.8</v>
      </c>
      <c r="G226" s="77">
        <f>G227+G228+G229</f>
        <v>6021.5999999999995</v>
      </c>
      <c r="H226" s="138">
        <f t="shared" si="25"/>
        <v>0.99897143236338282</v>
      </c>
    </row>
    <row r="227" spans="1:8" s="4" customFormat="1" ht="94.5">
      <c r="A227" s="73"/>
      <c r="B227" s="70" t="s">
        <v>48</v>
      </c>
      <c r="C227" s="73" t="s">
        <v>133</v>
      </c>
      <c r="D227" s="64">
        <v>100</v>
      </c>
      <c r="E227" s="77">
        <v>4849.6000000000004</v>
      </c>
      <c r="F227" s="77">
        <v>4849.6000000000004</v>
      </c>
      <c r="G227" s="137">
        <v>4848</v>
      </c>
      <c r="H227" s="138">
        <f t="shared" si="25"/>
        <v>0.99967007588254697</v>
      </c>
    </row>
    <row r="228" spans="1:8" s="4" customFormat="1" ht="31.5">
      <c r="A228" s="73"/>
      <c r="B228" s="70" t="s">
        <v>12</v>
      </c>
      <c r="C228" s="73" t="s">
        <v>133</v>
      </c>
      <c r="D228" s="64">
        <v>200</v>
      </c>
      <c r="E228" s="77">
        <v>1175.5</v>
      </c>
      <c r="F228" s="77">
        <v>1175.5</v>
      </c>
      <c r="G228" s="137">
        <v>1170.9000000000001</v>
      </c>
      <c r="H228" s="138">
        <f t="shared" si="25"/>
        <v>0.99608677158655901</v>
      </c>
    </row>
    <row r="229" spans="1:8" s="4" customFormat="1" ht="15.75">
      <c r="A229" s="73"/>
      <c r="B229" s="70" t="s">
        <v>49</v>
      </c>
      <c r="C229" s="73" t="s">
        <v>133</v>
      </c>
      <c r="D229" s="64">
        <v>800</v>
      </c>
      <c r="E229" s="77">
        <v>2.7</v>
      </c>
      <c r="F229" s="77">
        <v>2.7</v>
      </c>
      <c r="G229" s="77">
        <v>2.7</v>
      </c>
      <c r="H229" s="138">
        <f t="shared" si="25"/>
        <v>1</v>
      </c>
    </row>
    <row r="230" spans="1:8" s="4" customFormat="1" ht="47.25">
      <c r="A230" s="73"/>
      <c r="B230" s="70" t="s">
        <v>309</v>
      </c>
      <c r="C230" s="73" t="s">
        <v>134</v>
      </c>
      <c r="D230" s="64"/>
      <c r="E230" s="77">
        <f>E231</f>
        <v>1718.5</v>
      </c>
      <c r="F230" s="77">
        <f>F231</f>
        <v>1718.5</v>
      </c>
      <c r="G230" s="77">
        <f>G231</f>
        <v>1689</v>
      </c>
      <c r="H230" s="138">
        <f t="shared" si="25"/>
        <v>0.98283386674425366</v>
      </c>
    </row>
    <row r="231" spans="1:8" s="4" customFormat="1" ht="32.25" customHeight="1">
      <c r="A231" s="73"/>
      <c r="B231" s="70" t="s">
        <v>51</v>
      </c>
      <c r="C231" s="73" t="s">
        <v>136</v>
      </c>
      <c r="D231" s="64"/>
      <c r="E231" s="77">
        <f>E232+E233</f>
        <v>1718.5</v>
      </c>
      <c r="F231" s="77">
        <f>F232+F233</f>
        <v>1718.5</v>
      </c>
      <c r="G231" s="77">
        <f>G232+G233</f>
        <v>1689</v>
      </c>
      <c r="H231" s="138">
        <f t="shared" si="25"/>
        <v>0.98283386674425366</v>
      </c>
    </row>
    <row r="232" spans="1:8" s="4" customFormat="1" ht="94.5">
      <c r="A232" s="73"/>
      <c r="B232" s="70" t="s">
        <v>48</v>
      </c>
      <c r="C232" s="73" t="s">
        <v>136</v>
      </c>
      <c r="D232" s="64">
        <v>100</v>
      </c>
      <c r="E232" s="77">
        <v>1663</v>
      </c>
      <c r="F232" s="77">
        <v>1663</v>
      </c>
      <c r="G232" s="137">
        <v>1633.6</v>
      </c>
      <c r="H232" s="138">
        <f t="shared" si="25"/>
        <v>0.98232110643415504</v>
      </c>
    </row>
    <row r="233" spans="1:8" s="4" customFormat="1" ht="31.5">
      <c r="A233" s="73"/>
      <c r="B233" s="70" t="s">
        <v>12</v>
      </c>
      <c r="C233" s="73" t="s">
        <v>136</v>
      </c>
      <c r="D233" s="64">
        <v>200</v>
      </c>
      <c r="E233" s="77">
        <v>55.5</v>
      </c>
      <c r="F233" s="77">
        <v>55.5</v>
      </c>
      <c r="G233" s="137">
        <v>55.4</v>
      </c>
      <c r="H233" s="138">
        <f t="shared" si="25"/>
        <v>0.99819819819819822</v>
      </c>
    </row>
    <row r="234" spans="1:8" s="4" customFormat="1" ht="78.75">
      <c r="A234" s="73"/>
      <c r="B234" s="70" t="s">
        <v>310</v>
      </c>
      <c r="C234" s="73" t="s">
        <v>135</v>
      </c>
      <c r="D234" s="64"/>
      <c r="E234" s="77">
        <f t="shared" ref="E234:G235" si="35">E235</f>
        <v>72</v>
      </c>
      <c r="F234" s="77">
        <f t="shared" si="35"/>
        <v>72</v>
      </c>
      <c r="G234" s="77">
        <f t="shared" si="35"/>
        <v>72</v>
      </c>
      <c r="H234" s="138">
        <f t="shared" si="25"/>
        <v>1</v>
      </c>
    </row>
    <row r="235" spans="1:8" s="4" customFormat="1" ht="31.5">
      <c r="A235" s="73"/>
      <c r="B235" s="70" t="s">
        <v>137</v>
      </c>
      <c r="C235" s="73" t="s">
        <v>138</v>
      </c>
      <c r="D235" s="64"/>
      <c r="E235" s="77">
        <f t="shared" si="35"/>
        <v>72</v>
      </c>
      <c r="F235" s="77">
        <f t="shared" si="35"/>
        <v>72</v>
      </c>
      <c r="G235" s="77">
        <f t="shared" si="35"/>
        <v>72</v>
      </c>
      <c r="H235" s="138">
        <f t="shared" si="25"/>
        <v>1</v>
      </c>
    </row>
    <row r="236" spans="1:8" s="4" customFormat="1" ht="31.5">
      <c r="A236" s="73"/>
      <c r="B236" s="70" t="s">
        <v>12</v>
      </c>
      <c r="C236" s="73" t="s">
        <v>138</v>
      </c>
      <c r="D236" s="64">
        <v>200</v>
      </c>
      <c r="E236" s="77">
        <v>72</v>
      </c>
      <c r="F236" s="77">
        <v>72</v>
      </c>
      <c r="G236" s="77">
        <v>72</v>
      </c>
      <c r="H236" s="138">
        <f t="shared" ref="H236:H293" si="36">G236/F236</f>
        <v>1</v>
      </c>
    </row>
    <row r="237" spans="1:8" s="4" customFormat="1" ht="48.75" customHeight="1">
      <c r="A237" s="73"/>
      <c r="B237" s="70" t="s">
        <v>519</v>
      </c>
      <c r="C237" s="73" t="s">
        <v>520</v>
      </c>
      <c r="D237" s="64"/>
      <c r="E237" s="77">
        <f t="shared" ref="E237:G238" si="37">E238</f>
        <v>30</v>
      </c>
      <c r="F237" s="77">
        <f t="shared" si="37"/>
        <v>30</v>
      </c>
      <c r="G237" s="77">
        <f t="shared" si="37"/>
        <v>30</v>
      </c>
      <c r="H237" s="138">
        <f t="shared" si="36"/>
        <v>1</v>
      </c>
    </row>
    <row r="238" spans="1:8" s="5" customFormat="1" ht="31.5">
      <c r="A238" s="73"/>
      <c r="B238" s="70" t="s">
        <v>521</v>
      </c>
      <c r="C238" s="73" t="s">
        <v>522</v>
      </c>
      <c r="D238" s="64"/>
      <c r="E238" s="77">
        <f t="shared" si="37"/>
        <v>30</v>
      </c>
      <c r="F238" s="77">
        <f t="shared" si="37"/>
        <v>30</v>
      </c>
      <c r="G238" s="77">
        <f t="shared" si="37"/>
        <v>30</v>
      </c>
      <c r="H238" s="138">
        <f t="shared" si="36"/>
        <v>1</v>
      </c>
    </row>
    <row r="239" spans="1:8" s="4" customFormat="1" ht="31.5">
      <c r="A239" s="73"/>
      <c r="B239" s="70" t="s">
        <v>12</v>
      </c>
      <c r="C239" s="73" t="s">
        <v>522</v>
      </c>
      <c r="D239" s="64">
        <v>200</v>
      </c>
      <c r="E239" s="77">
        <v>30</v>
      </c>
      <c r="F239" s="77">
        <v>30</v>
      </c>
      <c r="G239" s="77">
        <v>30</v>
      </c>
      <c r="H239" s="138">
        <f t="shared" si="36"/>
        <v>1</v>
      </c>
    </row>
    <row r="240" spans="1:8" s="5" customFormat="1" ht="35.25" customHeight="1">
      <c r="A240" s="73"/>
      <c r="B240" s="70" t="s">
        <v>523</v>
      </c>
      <c r="C240" s="73" t="s">
        <v>524</v>
      </c>
      <c r="D240" s="64"/>
      <c r="E240" s="77">
        <f t="shared" ref="E240:G241" si="38">E241</f>
        <v>20</v>
      </c>
      <c r="F240" s="77">
        <f t="shared" si="38"/>
        <v>20</v>
      </c>
      <c r="G240" s="77">
        <f t="shared" si="38"/>
        <v>20</v>
      </c>
      <c r="H240" s="138">
        <f t="shared" si="36"/>
        <v>1</v>
      </c>
    </row>
    <row r="241" spans="1:8" s="4" customFormat="1" ht="31.5">
      <c r="A241" s="73"/>
      <c r="B241" s="70" t="s">
        <v>521</v>
      </c>
      <c r="C241" s="73" t="s">
        <v>525</v>
      </c>
      <c r="D241" s="64"/>
      <c r="E241" s="77">
        <f t="shared" si="38"/>
        <v>20</v>
      </c>
      <c r="F241" s="77">
        <f t="shared" si="38"/>
        <v>20</v>
      </c>
      <c r="G241" s="77">
        <f t="shared" si="38"/>
        <v>20</v>
      </c>
      <c r="H241" s="138">
        <f t="shared" si="36"/>
        <v>1</v>
      </c>
    </row>
    <row r="242" spans="1:8" s="4" customFormat="1" ht="34.9" customHeight="1">
      <c r="A242" s="73"/>
      <c r="B242" s="70" t="s">
        <v>12</v>
      </c>
      <c r="C242" s="73" t="s">
        <v>525</v>
      </c>
      <c r="D242" s="64">
        <v>200</v>
      </c>
      <c r="E242" s="77">
        <v>20</v>
      </c>
      <c r="F242" s="77">
        <v>20</v>
      </c>
      <c r="G242" s="77">
        <v>20</v>
      </c>
      <c r="H242" s="138">
        <f t="shared" si="36"/>
        <v>1</v>
      </c>
    </row>
    <row r="243" spans="1:8" s="4" customFormat="1" ht="48.75" customHeight="1">
      <c r="A243" s="16">
        <v>7</v>
      </c>
      <c r="B243" s="69" t="s">
        <v>139</v>
      </c>
      <c r="C243" s="16" t="s">
        <v>140</v>
      </c>
      <c r="D243" s="96"/>
      <c r="E243" s="85">
        <f t="shared" ref="E243:G246" si="39">E244</f>
        <v>200</v>
      </c>
      <c r="F243" s="85">
        <f t="shared" si="39"/>
        <v>200</v>
      </c>
      <c r="G243" s="85">
        <f t="shared" si="39"/>
        <v>200</v>
      </c>
      <c r="H243" s="135">
        <f t="shared" si="36"/>
        <v>1</v>
      </c>
    </row>
    <row r="244" spans="1:8" s="4" customFormat="1" ht="31.5">
      <c r="A244" s="73"/>
      <c r="B244" s="70" t="s">
        <v>141</v>
      </c>
      <c r="C244" s="73" t="s">
        <v>142</v>
      </c>
      <c r="D244" s="64"/>
      <c r="E244" s="77">
        <f t="shared" si="39"/>
        <v>200</v>
      </c>
      <c r="F244" s="77">
        <f t="shared" si="39"/>
        <v>200</v>
      </c>
      <c r="G244" s="77">
        <f t="shared" si="39"/>
        <v>200</v>
      </c>
      <c r="H244" s="138">
        <f t="shared" si="36"/>
        <v>1</v>
      </c>
    </row>
    <row r="245" spans="1:8" s="4" customFormat="1" ht="78.75">
      <c r="A245" s="73"/>
      <c r="B245" s="70" t="s">
        <v>526</v>
      </c>
      <c r="C245" s="73" t="s">
        <v>143</v>
      </c>
      <c r="D245" s="64"/>
      <c r="E245" s="77">
        <f t="shared" si="39"/>
        <v>200</v>
      </c>
      <c r="F245" s="77">
        <f t="shared" si="39"/>
        <v>200</v>
      </c>
      <c r="G245" s="77">
        <f t="shared" si="39"/>
        <v>200</v>
      </c>
      <c r="H245" s="138">
        <f t="shared" si="36"/>
        <v>1</v>
      </c>
    </row>
    <row r="246" spans="1:8" s="4" customFormat="1" ht="63">
      <c r="A246" s="73"/>
      <c r="B246" s="70" t="s">
        <v>144</v>
      </c>
      <c r="C246" s="73" t="s">
        <v>145</v>
      </c>
      <c r="D246" s="64"/>
      <c r="E246" s="77">
        <f>E247</f>
        <v>200</v>
      </c>
      <c r="F246" s="77">
        <f t="shared" si="39"/>
        <v>200</v>
      </c>
      <c r="G246" s="77">
        <f t="shared" si="39"/>
        <v>200</v>
      </c>
      <c r="H246" s="138">
        <f t="shared" si="36"/>
        <v>1</v>
      </c>
    </row>
    <row r="247" spans="1:8" s="4" customFormat="1" ht="47.25">
      <c r="A247" s="73"/>
      <c r="B247" s="49" t="s">
        <v>7</v>
      </c>
      <c r="C247" s="73" t="s">
        <v>145</v>
      </c>
      <c r="D247" s="64">
        <v>600</v>
      </c>
      <c r="E247" s="77">
        <v>200</v>
      </c>
      <c r="F247" s="77">
        <v>200</v>
      </c>
      <c r="G247" s="77">
        <v>200</v>
      </c>
      <c r="H247" s="138">
        <f t="shared" si="36"/>
        <v>1</v>
      </c>
    </row>
    <row r="248" spans="1:8" s="4" customFormat="1" ht="78.75">
      <c r="A248" s="16">
        <v>8</v>
      </c>
      <c r="B248" s="69" t="s">
        <v>146</v>
      </c>
      <c r="C248" s="16" t="s">
        <v>147</v>
      </c>
      <c r="D248" s="96"/>
      <c r="E248" s="85">
        <f>E249+E273+E277+E284+E288+E297+E269</f>
        <v>19329.8</v>
      </c>
      <c r="F248" s="85">
        <f>F249+F273+F277+F284+F288+F297+F269</f>
        <v>19329.8</v>
      </c>
      <c r="G248" s="85">
        <f>G249+G273+G277+G284+G288+G297+G269</f>
        <v>19260.900000000001</v>
      </c>
      <c r="H248" s="135">
        <f t="shared" si="36"/>
        <v>0.99643555546358487</v>
      </c>
    </row>
    <row r="249" spans="1:8" s="4" customFormat="1" ht="78.75" customHeight="1">
      <c r="A249" s="73"/>
      <c r="B249" s="70" t="s">
        <v>527</v>
      </c>
      <c r="C249" s="73" t="s">
        <v>148</v>
      </c>
      <c r="D249" s="64"/>
      <c r="E249" s="77">
        <f>E250+E257+E260+E263+E266</f>
        <v>7293</v>
      </c>
      <c r="F249" s="77">
        <f>F250+F257+F260+F263+F266</f>
        <v>7293</v>
      </c>
      <c r="G249" s="77">
        <f>G250+G257+G260+G263+G266</f>
        <v>7255.2000000000007</v>
      </c>
      <c r="H249" s="138">
        <f t="shared" si="36"/>
        <v>0.99481694775812435</v>
      </c>
    </row>
    <row r="250" spans="1:8" s="4" customFormat="1" ht="81" customHeight="1">
      <c r="A250" s="73"/>
      <c r="B250" s="70" t="s">
        <v>311</v>
      </c>
      <c r="C250" s="73" t="s">
        <v>149</v>
      </c>
      <c r="D250" s="64"/>
      <c r="E250" s="77">
        <f>E251+E253+E255</f>
        <v>946</v>
      </c>
      <c r="F250" s="77">
        <f>F251+F253+F255</f>
        <v>946</v>
      </c>
      <c r="G250" s="77">
        <f>G251+G253+G255</f>
        <v>946</v>
      </c>
      <c r="H250" s="138">
        <f t="shared" si="36"/>
        <v>1</v>
      </c>
    </row>
    <row r="251" spans="1:8" s="4" customFormat="1" ht="48.75" customHeight="1">
      <c r="A251" s="73"/>
      <c r="B251" s="70" t="s">
        <v>150</v>
      </c>
      <c r="C251" s="73" t="s">
        <v>151</v>
      </c>
      <c r="D251" s="64"/>
      <c r="E251" s="77">
        <f>E252</f>
        <v>147</v>
      </c>
      <c r="F251" s="77">
        <f>F252</f>
        <v>147</v>
      </c>
      <c r="G251" s="77">
        <f>G252</f>
        <v>147</v>
      </c>
      <c r="H251" s="138">
        <f t="shared" si="36"/>
        <v>1</v>
      </c>
    </row>
    <row r="252" spans="1:8" s="4" customFormat="1" ht="31.5">
      <c r="A252" s="73"/>
      <c r="B252" s="70" t="s">
        <v>12</v>
      </c>
      <c r="C252" s="73" t="s">
        <v>151</v>
      </c>
      <c r="D252" s="64">
        <v>200</v>
      </c>
      <c r="E252" s="77">
        <v>147</v>
      </c>
      <c r="F252" s="77">
        <v>147</v>
      </c>
      <c r="G252" s="77">
        <v>147</v>
      </c>
      <c r="H252" s="138">
        <f t="shared" si="36"/>
        <v>1</v>
      </c>
    </row>
    <row r="253" spans="1:8" s="4" customFormat="1" ht="51" customHeight="1">
      <c r="A253" s="73"/>
      <c r="B253" s="51" t="s">
        <v>528</v>
      </c>
      <c r="C253" s="73" t="s">
        <v>529</v>
      </c>
      <c r="D253" s="64"/>
      <c r="E253" s="77">
        <f>E254</f>
        <v>500</v>
      </c>
      <c r="F253" s="77">
        <f>F254</f>
        <v>500</v>
      </c>
      <c r="G253" s="77">
        <f>G254</f>
        <v>500</v>
      </c>
      <c r="H253" s="138">
        <f t="shared" si="36"/>
        <v>1</v>
      </c>
    </row>
    <row r="254" spans="1:8" s="4" customFormat="1" ht="31.5">
      <c r="A254" s="73"/>
      <c r="B254" s="70" t="s">
        <v>12</v>
      </c>
      <c r="C254" s="73" t="s">
        <v>529</v>
      </c>
      <c r="D254" s="64">
        <v>200</v>
      </c>
      <c r="E254" s="77">
        <v>500</v>
      </c>
      <c r="F254" s="77">
        <v>500</v>
      </c>
      <c r="G254" s="77">
        <v>500</v>
      </c>
      <c r="H254" s="138">
        <f t="shared" si="36"/>
        <v>1</v>
      </c>
    </row>
    <row r="255" spans="1:8" s="4" customFormat="1" ht="78.75">
      <c r="A255" s="73"/>
      <c r="B255" s="57" t="s">
        <v>530</v>
      </c>
      <c r="C255" s="105" t="s">
        <v>531</v>
      </c>
      <c r="D255" s="105"/>
      <c r="E255" s="77">
        <f>E256</f>
        <v>299</v>
      </c>
      <c r="F255" s="77">
        <f>F256</f>
        <v>299</v>
      </c>
      <c r="G255" s="77">
        <f>G256</f>
        <v>299</v>
      </c>
      <c r="H255" s="138">
        <f t="shared" si="36"/>
        <v>1</v>
      </c>
    </row>
    <row r="256" spans="1:8" s="4" customFormat="1" ht="31.5">
      <c r="A256" s="73"/>
      <c r="B256" s="57" t="s">
        <v>12</v>
      </c>
      <c r="C256" s="105" t="s">
        <v>531</v>
      </c>
      <c r="D256" s="105" t="s">
        <v>326</v>
      </c>
      <c r="E256" s="77">
        <v>299</v>
      </c>
      <c r="F256" s="77">
        <v>299</v>
      </c>
      <c r="G256" s="77">
        <v>299</v>
      </c>
      <c r="H256" s="138">
        <f t="shared" si="36"/>
        <v>1</v>
      </c>
    </row>
    <row r="257" spans="1:8" s="4" customFormat="1" ht="62.25" customHeight="1">
      <c r="A257" s="73"/>
      <c r="B257" s="70" t="s">
        <v>386</v>
      </c>
      <c r="C257" s="73" t="s">
        <v>152</v>
      </c>
      <c r="D257" s="64"/>
      <c r="E257" s="77">
        <f t="shared" ref="E257:G258" si="40">E258</f>
        <v>42</v>
      </c>
      <c r="F257" s="77">
        <f t="shared" si="40"/>
        <v>42</v>
      </c>
      <c r="G257" s="77">
        <f t="shared" si="40"/>
        <v>42</v>
      </c>
      <c r="H257" s="138">
        <f t="shared" si="36"/>
        <v>1</v>
      </c>
    </row>
    <row r="258" spans="1:8" s="4" customFormat="1" ht="47.25">
      <c r="A258" s="73"/>
      <c r="B258" s="70" t="s">
        <v>153</v>
      </c>
      <c r="C258" s="73" t="s">
        <v>154</v>
      </c>
      <c r="D258" s="64"/>
      <c r="E258" s="77">
        <f t="shared" si="40"/>
        <v>42</v>
      </c>
      <c r="F258" s="77">
        <f t="shared" si="40"/>
        <v>42</v>
      </c>
      <c r="G258" s="77">
        <f t="shared" si="40"/>
        <v>42</v>
      </c>
      <c r="H258" s="138">
        <f t="shared" si="36"/>
        <v>1</v>
      </c>
    </row>
    <row r="259" spans="1:8" s="4" customFormat="1" ht="31.5">
      <c r="A259" s="73"/>
      <c r="B259" s="70" t="s">
        <v>12</v>
      </c>
      <c r="C259" s="73" t="s">
        <v>154</v>
      </c>
      <c r="D259" s="64">
        <v>200</v>
      </c>
      <c r="E259" s="77">
        <v>42</v>
      </c>
      <c r="F259" s="77">
        <v>42</v>
      </c>
      <c r="G259" s="137">
        <v>42</v>
      </c>
      <c r="H259" s="138">
        <f t="shared" si="36"/>
        <v>1</v>
      </c>
    </row>
    <row r="260" spans="1:8" s="42" customFormat="1" ht="63">
      <c r="A260" s="73"/>
      <c r="B260" s="74" t="s">
        <v>330</v>
      </c>
      <c r="C260" s="89" t="s">
        <v>329</v>
      </c>
      <c r="D260" s="64"/>
      <c r="E260" s="77">
        <f t="shared" ref="E260:G261" si="41">E261</f>
        <v>6135</v>
      </c>
      <c r="F260" s="77">
        <f t="shared" si="41"/>
        <v>6135</v>
      </c>
      <c r="G260" s="77">
        <f t="shared" si="41"/>
        <v>6099.6</v>
      </c>
      <c r="H260" s="138">
        <f t="shared" si="36"/>
        <v>0.99422982885085576</v>
      </c>
    </row>
    <row r="261" spans="1:8" s="42" customFormat="1" ht="110.25">
      <c r="A261" s="73"/>
      <c r="B261" s="74" t="s">
        <v>331</v>
      </c>
      <c r="C261" s="89" t="s">
        <v>327</v>
      </c>
      <c r="D261" s="76"/>
      <c r="E261" s="77">
        <f t="shared" si="41"/>
        <v>6135</v>
      </c>
      <c r="F261" s="77">
        <f t="shared" si="41"/>
        <v>6135</v>
      </c>
      <c r="G261" s="77">
        <f t="shared" si="41"/>
        <v>6099.6</v>
      </c>
      <c r="H261" s="138">
        <f t="shared" si="36"/>
        <v>0.99422982885085576</v>
      </c>
    </row>
    <row r="262" spans="1:8" s="42" customFormat="1" ht="15.75">
      <c r="A262" s="73"/>
      <c r="B262" s="19" t="s">
        <v>176</v>
      </c>
      <c r="C262" s="89" t="s">
        <v>327</v>
      </c>
      <c r="D262" s="76" t="s">
        <v>328</v>
      </c>
      <c r="E262" s="77">
        <v>6135</v>
      </c>
      <c r="F262" s="77">
        <v>6135</v>
      </c>
      <c r="G262" s="137">
        <v>6099.6</v>
      </c>
      <c r="H262" s="138">
        <f t="shared" si="36"/>
        <v>0.99422982885085576</v>
      </c>
    </row>
    <row r="263" spans="1:8" s="4" customFormat="1" ht="65.25" customHeight="1">
      <c r="A263" s="73"/>
      <c r="B263" s="57" t="s">
        <v>532</v>
      </c>
      <c r="C263" s="105" t="s">
        <v>155</v>
      </c>
      <c r="D263" s="105"/>
      <c r="E263" s="77">
        <f t="shared" ref="E263:G264" si="42">E264</f>
        <v>10</v>
      </c>
      <c r="F263" s="77">
        <f t="shared" si="42"/>
        <v>10</v>
      </c>
      <c r="G263" s="77">
        <f t="shared" si="42"/>
        <v>7.6</v>
      </c>
      <c r="H263" s="138">
        <f t="shared" si="36"/>
        <v>0.76</v>
      </c>
    </row>
    <row r="264" spans="1:8" s="4" customFormat="1" ht="47.25" customHeight="1">
      <c r="A264" s="73"/>
      <c r="B264" s="106" t="s">
        <v>150</v>
      </c>
      <c r="C264" s="105" t="s">
        <v>156</v>
      </c>
      <c r="D264" s="105"/>
      <c r="E264" s="77">
        <f t="shared" si="42"/>
        <v>10</v>
      </c>
      <c r="F264" s="77">
        <f t="shared" si="42"/>
        <v>10</v>
      </c>
      <c r="G264" s="77">
        <f t="shared" si="42"/>
        <v>7.6</v>
      </c>
      <c r="H264" s="138">
        <f t="shared" si="36"/>
        <v>0.76</v>
      </c>
    </row>
    <row r="265" spans="1:8" s="4" customFormat="1" ht="33.6" customHeight="1">
      <c r="A265" s="73"/>
      <c r="B265" s="57" t="s">
        <v>12</v>
      </c>
      <c r="C265" s="105" t="s">
        <v>156</v>
      </c>
      <c r="D265" s="105" t="s">
        <v>326</v>
      </c>
      <c r="E265" s="77">
        <v>10</v>
      </c>
      <c r="F265" s="77">
        <v>10</v>
      </c>
      <c r="G265" s="77">
        <v>7.6</v>
      </c>
      <c r="H265" s="138">
        <f t="shared" si="36"/>
        <v>0.76</v>
      </c>
    </row>
    <row r="266" spans="1:8" s="4" customFormat="1" ht="94.5">
      <c r="A266" s="73"/>
      <c r="B266" s="57" t="s">
        <v>533</v>
      </c>
      <c r="C266" s="105" t="s">
        <v>534</v>
      </c>
      <c r="D266" s="105"/>
      <c r="E266" s="77">
        <f t="shared" ref="E266:G267" si="43">E267</f>
        <v>160</v>
      </c>
      <c r="F266" s="77">
        <f t="shared" si="43"/>
        <v>160</v>
      </c>
      <c r="G266" s="77">
        <f t="shared" si="43"/>
        <v>160</v>
      </c>
      <c r="H266" s="138">
        <f t="shared" si="36"/>
        <v>1</v>
      </c>
    </row>
    <row r="267" spans="1:8" s="4" customFormat="1" ht="47.25">
      <c r="A267" s="73"/>
      <c r="B267" s="57" t="s">
        <v>535</v>
      </c>
      <c r="C267" s="105" t="s">
        <v>536</v>
      </c>
      <c r="D267" s="105"/>
      <c r="E267" s="77">
        <f t="shared" si="43"/>
        <v>160</v>
      </c>
      <c r="F267" s="77">
        <f t="shared" si="43"/>
        <v>160</v>
      </c>
      <c r="G267" s="77">
        <f t="shared" si="43"/>
        <v>160</v>
      </c>
      <c r="H267" s="138">
        <f t="shared" si="36"/>
        <v>1</v>
      </c>
    </row>
    <row r="268" spans="1:8" s="4" customFormat="1" ht="37.5" customHeight="1">
      <c r="A268" s="73"/>
      <c r="B268" s="57" t="s">
        <v>12</v>
      </c>
      <c r="C268" s="105" t="s">
        <v>536</v>
      </c>
      <c r="D268" s="105" t="s">
        <v>326</v>
      </c>
      <c r="E268" s="77">
        <v>160</v>
      </c>
      <c r="F268" s="77">
        <v>160</v>
      </c>
      <c r="G268" s="107">
        <v>160</v>
      </c>
      <c r="H268" s="138">
        <f t="shared" si="36"/>
        <v>1</v>
      </c>
    </row>
    <row r="269" spans="1:8" s="4" customFormat="1" ht="16.5" customHeight="1">
      <c r="A269" s="73"/>
      <c r="B269" s="57" t="s">
        <v>537</v>
      </c>
      <c r="C269" s="105" t="s">
        <v>538</v>
      </c>
      <c r="D269" s="105"/>
      <c r="E269" s="77">
        <f t="shared" ref="E269:G271" si="44">E270</f>
        <v>50</v>
      </c>
      <c r="F269" s="77">
        <f t="shared" si="44"/>
        <v>50</v>
      </c>
      <c r="G269" s="77">
        <f t="shared" si="44"/>
        <v>50</v>
      </c>
      <c r="H269" s="138">
        <f t="shared" si="36"/>
        <v>1</v>
      </c>
    </row>
    <row r="270" spans="1:8" s="4" customFormat="1" ht="207" customHeight="1">
      <c r="A270" s="73"/>
      <c r="B270" s="57" t="s">
        <v>539</v>
      </c>
      <c r="C270" s="105" t="s">
        <v>540</v>
      </c>
      <c r="D270" s="105"/>
      <c r="E270" s="77">
        <f t="shared" si="44"/>
        <v>50</v>
      </c>
      <c r="F270" s="77">
        <f t="shared" si="44"/>
        <v>50</v>
      </c>
      <c r="G270" s="77">
        <f t="shared" si="44"/>
        <v>50</v>
      </c>
      <c r="H270" s="138">
        <f t="shared" si="36"/>
        <v>1</v>
      </c>
    </row>
    <row r="271" spans="1:8" s="4" customFormat="1" ht="15.75">
      <c r="A271" s="73"/>
      <c r="B271" s="57" t="s">
        <v>541</v>
      </c>
      <c r="C271" s="105" t="s">
        <v>542</v>
      </c>
      <c r="D271" s="105"/>
      <c r="E271" s="77">
        <f t="shared" si="44"/>
        <v>50</v>
      </c>
      <c r="F271" s="77">
        <f t="shared" si="44"/>
        <v>50</v>
      </c>
      <c r="G271" s="77">
        <f t="shared" si="44"/>
        <v>50</v>
      </c>
      <c r="H271" s="138">
        <f t="shared" si="36"/>
        <v>1</v>
      </c>
    </row>
    <row r="272" spans="1:8" s="4" customFormat="1" ht="31.5">
      <c r="A272" s="73"/>
      <c r="B272" s="57" t="s">
        <v>12</v>
      </c>
      <c r="C272" s="105" t="s">
        <v>542</v>
      </c>
      <c r="D272" s="105" t="s">
        <v>326</v>
      </c>
      <c r="E272" s="77">
        <v>50</v>
      </c>
      <c r="F272" s="77">
        <v>50</v>
      </c>
      <c r="G272" s="137">
        <v>50</v>
      </c>
      <c r="H272" s="138">
        <f t="shared" si="36"/>
        <v>1</v>
      </c>
    </row>
    <row r="273" spans="1:8" s="44" customFormat="1" ht="63">
      <c r="A273" s="73"/>
      <c r="B273" s="70" t="s">
        <v>543</v>
      </c>
      <c r="C273" s="73" t="s">
        <v>157</v>
      </c>
      <c r="D273" s="64"/>
      <c r="E273" s="77">
        <f t="shared" ref="E273:G275" si="45">E274</f>
        <v>32.4</v>
      </c>
      <c r="F273" s="77">
        <f t="shared" si="45"/>
        <v>32.4</v>
      </c>
      <c r="G273" s="77">
        <f t="shared" si="45"/>
        <v>32.299999999999997</v>
      </c>
      <c r="H273" s="138">
        <f t="shared" si="36"/>
        <v>0.99691358024691357</v>
      </c>
    </row>
    <row r="274" spans="1:8" s="44" customFormat="1" ht="157.5">
      <c r="A274" s="73"/>
      <c r="B274" s="70" t="s">
        <v>544</v>
      </c>
      <c r="C274" s="73" t="s">
        <v>158</v>
      </c>
      <c r="D274" s="64"/>
      <c r="E274" s="77">
        <f t="shared" si="45"/>
        <v>32.4</v>
      </c>
      <c r="F274" s="77">
        <f t="shared" si="45"/>
        <v>32.4</v>
      </c>
      <c r="G274" s="77">
        <f t="shared" si="45"/>
        <v>32.299999999999997</v>
      </c>
      <c r="H274" s="138">
        <f t="shared" si="36"/>
        <v>0.99691358024691357</v>
      </c>
    </row>
    <row r="275" spans="1:8" s="44" customFormat="1" ht="63">
      <c r="A275" s="73"/>
      <c r="B275" s="70" t="s">
        <v>159</v>
      </c>
      <c r="C275" s="73" t="s">
        <v>160</v>
      </c>
      <c r="D275" s="64"/>
      <c r="E275" s="77">
        <f t="shared" si="45"/>
        <v>32.4</v>
      </c>
      <c r="F275" s="77">
        <f t="shared" si="45"/>
        <v>32.4</v>
      </c>
      <c r="G275" s="77">
        <f t="shared" si="45"/>
        <v>32.299999999999997</v>
      </c>
      <c r="H275" s="138">
        <f t="shared" si="36"/>
        <v>0.99691358024691357</v>
      </c>
    </row>
    <row r="276" spans="1:8" s="44" customFormat="1" ht="31.5">
      <c r="A276" s="73"/>
      <c r="B276" s="70" t="s">
        <v>12</v>
      </c>
      <c r="C276" s="73" t="s">
        <v>160</v>
      </c>
      <c r="D276" s="64">
        <v>200</v>
      </c>
      <c r="E276" s="77">
        <v>32.4</v>
      </c>
      <c r="F276" s="77">
        <v>32.4</v>
      </c>
      <c r="G276" s="137">
        <v>32.299999999999997</v>
      </c>
      <c r="H276" s="138">
        <f t="shared" si="36"/>
        <v>0.99691358024691357</v>
      </c>
    </row>
    <row r="277" spans="1:8" s="45" customFormat="1" ht="47.25">
      <c r="A277" s="73"/>
      <c r="B277" s="70" t="s">
        <v>545</v>
      </c>
      <c r="C277" s="73" t="s">
        <v>161</v>
      </c>
      <c r="D277" s="64"/>
      <c r="E277" s="77">
        <f>E278+E281</f>
        <v>60</v>
      </c>
      <c r="F277" s="77">
        <f>F278+F281</f>
        <v>60</v>
      </c>
      <c r="G277" s="77">
        <f>G278+G281</f>
        <v>59.9</v>
      </c>
      <c r="H277" s="138">
        <f t="shared" si="36"/>
        <v>0.99833333333333329</v>
      </c>
    </row>
    <row r="278" spans="1:8" s="44" customFormat="1" ht="47.25">
      <c r="A278" s="73"/>
      <c r="B278" s="70" t="s">
        <v>312</v>
      </c>
      <c r="C278" s="73" t="s">
        <v>162</v>
      </c>
      <c r="D278" s="64"/>
      <c r="E278" s="77">
        <f t="shared" ref="E278:G279" si="46">E279</f>
        <v>40</v>
      </c>
      <c r="F278" s="77">
        <f t="shared" si="46"/>
        <v>40</v>
      </c>
      <c r="G278" s="77">
        <f t="shared" si="46"/>
        <v>39.9</v>
      </c>
      <c r="H278" s="138">
        <f t="shared" si="36"/>
        <v>0.99749999999999994</v>
      </c>
    </row>
    <row r="279" spans="1:8" s="46" customFormat="1" ht="34.5" customHeight="1">
      <c r="A279" s="73"/>
      <c r="B279" s="70" t="s">
        <v>163</v>
      </c>
      <c r="C279" s="73" t="s">
        <v>164</v>
      </c>
      <c r="D279" s="64"/>
      <c r="E279" s="77">
        <f t="shared" si="46"/>
        <v>40</v>
      </c>
      <c r="F279" s="77">
        <f t="shared" si="46"/>
        <v>40</v>
      </c>
      <c r="G279" s="77">
        <f t="shared" si="46"/>
        <v>39.9</v>
      </c>
      <c r="H279" s="138">
        <f t="shared" si="36"/>
        <v>0.99749999999999994</v>
      </c>
    </row>
    <row r="280" spans="1:8" s="46" customFormat="1" ht="31.5">
      <c r="A280" s="73"/>
      <c r="B280" s="70" t="s">
        <v>12</v>
      </c>
      <c r="C280" s="73" t="s">
        <v>164</v>
      </c>
      <c r="D280" s="64">
        <v>200</v>
      </c>
      <c r="E280" s="77">
        <v>40</v>
      </c>
      <c r="F280" s="77">
        <v>40</v>
      </c>
      <c r="G280" s="137">
        <v>39.9</v>
      </c>
      <c r="H280" s="138">
        <f t="shared" si="36"/>
        <v>0.99749999999999994</v>
      </c>
    </row>
    <row r="281" spans="1:8" s="4" customFormat="1" ht="47.25">
      <c r="A281" s="73"/>
      <c r="B281" s="70" t="s">
        <v>415</v>
      </c>
      <c r="C281" s="73" t="s">
        <v>416</v>
      </c>
      <c r="D281" s="64"/>
      <c r="E281" s="77">
        <f t="shared" ref="E281:G282" si="47">E282</f>
        <v>20</v>
      </c>
      <c r="F281" s="77">
        <f t="shared" si="47"/>
        <v>20</v>
      </c>
      <c r="G281" s="77">
        <f t="shared" si="47"/>
        <v>20</v>
      </c>
      <c r="H281" s="138">
        <f t="shared" si="36"/>
        <v>1</v>
      </c>
    </row>
    <row r="282" spans="1:8" s="4" customFormat="1" ht="31.5">
      <c r="A282" s="73"/>
      <c r="B282" s="70" t="s">
        <v>163</v>
      </c>
      <c r="C282" s="73" t="s">
        <v>417</v>
      </c>
      <c r="D282" s="64"/>
      <c r="E282" s="77">
        <f t="shared" si="47"/>
        <v>20</v>
      </c>
      <c r="F282" s="77">
        <f t="shared" si="47"/>
        <v>20</v>
      </c>
      <c r="G282" s="77">
        <f t="shared" si="47"/>
        <v>20</v>
      </c>
      <c r="H282" s="138">
        <f t="shared" si="36"/>
        <v>1</v>
      </c>
    </row>
    <row r="283" spans="1:8" s="4" customFormat="1" ht="31.5">
      <c r="A283" s="73"/>
      <c r="B283" s="70" t="s">
        <v>12</v>
      </c>
      <c r="C283" s="73" t="s">
        <v>417</v>
      </c>
      <c r="D283" s="64">
        <v>200</v>
      </c>
      <c r="E283" s="77">
        <v>20</v>
      </c>
      <c r="F283" s="77">
        <v>20</v>
      </c>
      <c r="G283" s="77">
        <v>20</v>
      </c>
      <c r="H283" s="138">
        <f t="shared" si="36"/>
        <v>1</v>
      </c>
    </row>
    <row r="284" spans="1:8" s="4" customFormat="1" ht="31.5">
      <c r="A284" s="73"/>
      <c r="B284" s="70" t="s">
        <v>165</v>
      </c>
      <c r="C284" s="73" t="s">
        <v>166</v>
      </c>
      <c r="D284" s="64"/>
      <c r="E284" s="77">
        <f t="shared" ref="E284:G286" si="48">E285</f>
        <v>20</v>
      </c>
      <c r="F284" s="77">
        <f t="shared" si="48"/>
        <v>20</v>
      </c>
      <c r="G284" s="77">
        <f t="shared" si="48"/>
        <v>20</v>
      </c>
      <c r="H284" s="138">
        <f t="shared" si="36"/>
        <v>1</v>
      </c>
    </row>
    <row r="285" spans="1:8" s="4" customFormat="1" ht="48" customHeight="1">
      <c r="A285" s="73"/>
      <c r="B285" s="70" t="s">
        <v>546</v>
      </c>
      <c r="C285" s="73" t="s">
        <v>167</v>
      </c>
      <c r="D285" s="64"/>
      <c r="E285" s="77">
        <f t="shared" si="48"/>
        <v>20</v>
      </c>
      <c r="F285" s="77">
        <f t="shared" si="48"/>
        <v>20</v>
      </c>
      <c r="G285" s="77">
        <f t="shared" si="48"/>
        <v>20</v>
      </c>
      <c r="H285" s="138">
        <f t="shared" si="36"/>
        <v>1</v>
      </c>
    </row>
    <row r="286" spans="1:8" s="4" customFormat="1" ht="53.25" customHeight="1">
      <c r="A286" s="73"/>
      <c r="B286" s="70" t="s">
        <v>168</v>
      </c>
      <c r="C286" s="73" t="s">
        <v>169</v>
      </c>
      <c r="D286" s="64"/>
      <c r="E286" s="77">
        <f t="shared" si="48"/>
        <v>20</v>
      </c>
      <c r="F286" s="77">
        <f t="shared" si="48"/>
        <v>20</v>
      </c>
      <c r="G286" s="77">
        <f t="shared" si="48"/>
        <v>20</v>
      </c>
      <c r="H286" s="138">
        <f t="shared" si="36"/>
        <v>1</v>
      </c>
    </row>
    <row r="287" spans="1:8" s="5" customFormat="1" ht="32.450000000000003" customHeight="1">
      <c r="A287" s="73"/>
      <c r="B287" s="70" t="s">
        <v>12</v>
      </c>
      <c r="C287" s="73" t="s">
        <v>169</v>
      </c>
      <c r="D287" s="64">
        <v>200</v>
      </c>
      <c r="E287" s="77">
        <v>20</v>
      </c>
      <c r="F287" s="77">
        <v>20</v>
      </c>
      <c r="G287" s="77">
        <v>20</v>
      </c>
      <c r="H287" s="138">
        <f t="shared" si="36"/>
        <v>1</v>
      </c>
    </row>
    <row r="288" spans="1:8" s="4" customFormat="1" ht="63">
      <c r="A288" s="73"/>
      <c r="B288" s="70" t="s">
        <v>418</v>
      </c>
      <c r="C288" s="73" t="s">
        <v>170</v>
      </c>
      <c r="D288" s="64"/>
      <c r="E288" s="77">
        <f>E289</f>
        <v>11724.4</v>
      </c>
      <c r="F288" s="77">
        <f>F289</f>
        <v>11724.4</v>
      </c>
      <c r="G288" s="77">
        <f>G289</f>
        <v>11701.8</v>
      </c>
      <c r="H288" s="138">
        <f t="shared" si="36"/>
        <v>0.99807239602879461</v>
      </c>
    </row>
    <row r="289" spans="1:8" s="4" customFormat="1" ht="47.25">
      <c r="A289" s="73"/>
      <c r="B289" s="70" t="s">
        <v>419</v>
      </c>
      <c r="C289" s="73" t="s">
        <v>420</v>
      </c>
      <c r="D289" s="64"/>
      <c r="E289" s="107">
        <f>E290+E295+E293</f>
        <v>11724.4</v>
      </c>
      <c r="F289" s="107">
        <f>F290+F295+F293</f>
        <v>11724.4</v>
      </c>
      <c r="G289" s="107">
        <f>G290+G295+G293</f>
        <v>11701.8</v>
      </c>
      <c r="H289" s="138">
        <f t="shared" si="36"/>
        <v>0.99807239602879461</v>
      </c>
    </row>
    <row r="290" spans="1:8" s="4" customFormat="1" ht="37.5" customHeight="1">
      <c r="A290" s="73"/>
      <c r="B290" s="70" t="s">
        <v>67</v>
      </c>
      <c r="C290" s="73" t="s">
        <v>421</v>
      </c>
      <c r="D290" s="64"/>
      <c r="E290" s="107">
        <f>E291+E292</f>
        <v>11586.8</v>
      </c>
      <c r="F290" s="107">
        <f>F291+F292</f>
        <v>11586.8</v>
      </c>
      <c r="G290" s="107">
        <f>G291+G292</f>
        <v>11564.3</v>
      </c>
      <c r="H290" s="138">
        <f t="shared" si="36"/>
        <v>0.99805813511927366</v>
      </c>
    </row>
    <row r="291" spans="1:8" s="4" customFormat="1" ht="94.5">
      <c r="A291" s="73"/>
      <c r="B291" s="70" t="s">
        <v>48</v>
      </c>
      <c r="C291" s="73" t="s">
        <v>421</v>
      </c>
      <c r="D291" s="64">
        <v>100</v>
      </c>
      <c r="E291" s="17">
        <v>11349.3</v>
      </c>
      <c r="F291" s="17">
        <v>11349.3</v>
      </c>
      <c r="G291" s="137">
        <v>11330.9</v>
      </c>
      <c r="H291" s="138">
        <f t="shared" si="36"/>
        <v>0.99837875463684989</v>
      </c>
    </row>
    <row r="292" spans="1:8" s="4" customFormat="1" ht="31.5">
      <c r="A292" s="73"/>
      <c r="B292" s="70" t="s">
        <v>12</v>
      </c>
      <c r="C292" s="73" t="s">
        <v>421</v>
      </c>
      <c r="D292" s="64">
        <v>200</v>
      </c>
      <c r="E292" s="17">
        <v>237.5</v>
      </c>
      <c r="F292" s="17">
        <v>237.5</v>
      </c>
      <c r="G292" s="77">
        <v>233.4</v>
      </c>
      <c r="H292" s="138">
        <f t="shared" si="36"/>
        <v>0.98273684210526313</v>
      </c>
    </row>
    <row r="293" spans="1:8" s="4" customFormat="1" ht="31.5">
      <c r="A293" s="73"/>
      <c r="B293" s="70" t="s">
        <v>422</v>
      </c>
      <c r="C293" s="73" t="s">
        <v>423</v>
      </c>
      <c r="D293" s="64"/>
      <c r="E293" s="77">
        <f>E294</f>
        <v>27.1</v>
      </c>
      <c r="F293" s="77">
        <f>F294</f>
        <v>27.1</v>
      </c>
      <c r="G293" s="77">
        <f>G294</f>
        <v>27</v>
      </c>
      <c r="H293" s="138">
        <f t="shared" si="36"/>
        <v>0.99630996309963094</v>
      </c>
    </row>
    <row r="294" spans="1:8" s="4" customFormat="1" ht="34.9" customHeight="1">
      <c r="A294" s="73"/>
      <c r="B294" s="70" t="s">
        <v>12</v>
      </c>
      <c r="C294" s="73" t="s">
        <v>423</v>
      </c>
      <c r="D294" s="64">
        <v>200</v>
      </c>
      <c r="E294" s="77">
        <v>27.1</v>
      </c>
      <c r="F294" s="77">
        <v>27.1</v>
      </c>
      <c r="G294" s="77">
        <v>27</v>
      </c>
      <c r="H294" s="138">
        <f t="shared" ref="H294:H356" si="49">G294/F294</f>
        <v>0.99630996309963094</v>
      </c>
    </row>
    <row r="295" spans="1:8" s="4" customFormat="1" ht="111.75" customHeight="1">
      <c r="A295" s="73"/>
      <c r="B295" s="75" t="s">
        <v>424</v>
      </c>
      <c r="C295" s="75" t="s">
        <v>425</v>
      </c>
      <c r="D295" s="47"/>
      <c r="E295" s="77">
        <f>E296</f>
        <v>110.5</v>
      </c>
      <c r="F295" s="77">
        <f>F296</f>
        <v>110.5</v>
      </c>
      <c r="G295" s="77">
        <f>G296</f>
        <v>110.5</v>
      </c>
      <c r="H295" s="138">
        <f t="shared" si="49"/>
        <v>1</v>
      </c>
    </row>
    <row r="296" spans="1:8" s="4" customFormat="1" ht="94.5">
      <c r="A296" s="73"/>
      <c r="B296" s="75" t="s">
        <v>48</v>
      </c>
      <c r="C296" s="75" t="s">
        <v>425</v>
      </c>
      <c r="D296" s="43" t="s">
        <v>426</v>
      </c>
      <c r="E296" s="77">
        <v>110.5</v>
      </c>
      <c r="F296" s="77">
        <v>110.5</v>
      </c>
      <c r="G296" s="137">
        <v>110.5</v>
      </c>
      <c r="H296" s="138">
        <f t="shared" si="49"/>
        <v>1</v>
      </c>
    </row>
    <row r="297" spans="1:8" s="9" customFormat="1" ht="51" customHeight="1">
      <c r="A297" s="73"/>
      <c r="B297" s="70" t="s">
        <v>547</v>
      </c>
      <c r="C297" s="73" t="s">
        <v>171</v>
      </c>
      <c r="D297" s="64"/>
      <c r="E297" s="77">
        <f>E298</f>
        <v>150</v>
      </c>
      <c r="F297" s="77">
        <f>F298</f>
        <v>150</v>
      </c>
      <c r="G297" s="77">
        <f>G298</f>
        <v>141.69999999999999</v>
      </c>
      <c r="H297" s="138">
        <f t="shared" si="49"/>
        <v>0.94466666666666654</v>
      </c>
    </row>
    <row r="298" spans="1:8" s="4" customFormat="1" ht="36" customHeight="1">
      <c r="A298" s="73"/>
      <c r="B298" s="70" t="s">
        <v>313</v>
      </c>
      <c r="C298" s="73" t="s">
        <v>172</v>
      </c>
      <c r="D298" s="64"/>
      <c r="E298" s="77">
        <f>E299+E301</f>
        <v>150</v>
      </c>
      <c r="F298" s="77">
        <f>F299+F301</f>
        <v>150</v>
      </c>
      <c r="G298" s="77">
        <f>G299+G301</f>
        <v>141.69999999999999</v>
      </c>
      <c r="H298" s="138">
        <f t="shared" si="49"/>
        <v>0.94466666666666654</v>
      </c>
    </row>
    <row r="299" spans="1:8" s="4" customFormat="1" ht="21" customHeight="1">
      <c r="A299" s="73"/>
      <c r="B299" s="70" t="s">
        <v>173</v>
      </c>
      <c r="C299" s="73" t="s">
        <v>174</v>
      </c>
      <c r="D299" s="64"/>
      <c r="E299" s="77">
        <f>E300</f>
        <v>50</v>
      </c>
      <c r="F299" s="77">
        <f>F300</f>
        <v>50</v>
      </c>
      <c r="G299" s="77">
        <f>G300</f>
        <v>49.9</v>
      </c>
      <c r="H299" s="138">
        <f t="shared" si="49"/>
        <v>0.998</v>
      </c>
    </row>
    <row r="300" spans="1:8" s="4" customFormat="1" ht="32.25" customHeight="1">
      <c r="A300" s="73"/>
      <c r="B300" s="70" t="s">
        <v>12</v>
      </c>
      <c r="C300" s="73" t="s">
        <v>174</v>
      </c>
      <c r="D300" s="64">
        <v>200</v>
      </c>
      <c r="E300" s="77">
        <v>50</v>
      </c>
      <c r="F300" s="77">
        <v>50</v>
      </c>
      <c r="G300" s="77">
        <v>49.9</v>
      </c>
      <c r="H300" s="138">
        <f t="shared" si="49"/>
        <v>0.998</v>
      </c>
    </row>
    <row r="301" spans="1:8" s="4" customFormat="1" ht="156" customHeight="1">
      <c r="A301" s="73"/>
      <c r="B301" s="70" t="s">
        <v>548</v>
      </c>
      <c r="C301" s="73" t="s">
        <v>175</v>
      </c>
      <c r="D301" s="64"/>
      <c r="E301" s="77">
        <f>E302</f>
        <v>100</v>
      </c>
      <c r="F301" s="77">
        <f>F302</f>
        <v>100</v>
      </c>
      <c r="G301" s="77">
        <f>G302</f>
        <v>91.8</v>
      </c>
      <c r="H301" s="138">
        <f t="shared" si="49"/>
        <v>0.91799999999999993</v>
      </c>
    </row>
    <row r="302" spans="1:8" s="4" customFormat="1" ht="20.45" customHeight="1">
      <c r="A302" s="73"/>
      <c r="B302" s="70" t="s">
        <v>176</v>
      </c>
      <c r="C302" s="73" t="s">
        <v>175</v>
      </c>
      <c r="D302" s="64">
        <v>500</v>
      </c>
      <c r="E302" s="77">
        <v>100</v>
      </c>
      <c r="F302" s="77">
        <v>100</v>
      </c>
      <c r="G302" s="77">
        <v>91.8</v>
      </c>
      <c r="H302" s="138">
        <f t="shared" si="49"/>
        <v>0.91799999999999993</v>
      </c>
    </row>
    <row r="303" spans="1:8" s="4" customFormat="1" ht="67.150000000000006" customHeight="1">
      <c r="A303" s="16">
        <v>9</v>
      </c>
      <c r="B303" s="69" t="s">
        <v>177</v>
      </c>
      <c r="C303" s="16" t="s">
        <v>178</v>
      </c>
      <c r="D303" s="96"/>
      <c r="E303" s="108">
        <f>E304</f>
        <v>15880.2</v>
      </c>
      <c r="F303" s="108">
        <f>F304</f>
        <v>15880.2</v>
      </c>
      <c r="G303" s="108">
        <f>G304</f>
        <v>15599.9</v>
      </c>
      <c r="H303" s="135">
        <f t="shared" si="49"/>
        <v>0.98234908880240801</v>
      </c>
    </row>
    <row r="304" spans="1:8" s="4" customFormat="1" ht="15.75">
      <c r="A304" s="73"/>
      <c r="B304" s="70" t="s">
        <v>223</v>
      </c>
      <c r="C304" s="73" t="s">
        <v>179</v>
      </c>
      <c r="D304" s="64"/>
      <c r="E304" s="77">
        <f>E305+E310</f>
        <v>15880.2</v>
      </c>
      <c r="F304" s="77">
        <f>F305+F310</f>
        <v>15880.2</v>
      </c>
      <c r="G304" s="77">
        <f>G305+G310</f>
        <v>15599.9</v>
      </c>
      <c r="H304" s="138">
        <f t="shared" si="49"/>
        <v>0.98234908880240801</v>
      </c>
    </row>
    <row r="305" spans="1:8" s="5" customFormat="1" ht="47.25">
      <c r="A305" s="73"/>
      <c r="B305" s="62" t="s">
        <v>314</v>
      </c>
      <c r="C305" s="63" t="s">
        <v>180</v>
      </c>
      <c r="D305" s="27"/>
      <c r="E305" s="77">
        <f>E306</f>
        <v>15600</v>
      </c>
      <c r="F305" s="77">
        <f>F306</f>
        <v>15600</v>
      </c>
      <c r="G305" s="77">
        <f>G306</f>
        <v>15599.9</v>
      </c>
      <c r="H305" s="138">
        <f t="shared" si="49"/>
        <v>0.99999358974358976</v>
      </c>
    </row>
    <row r="306" spans="1:8" s="4" customFormat="1" ht="63">
      <c r="A306" s="63"/>
      <c r="B306" s="62" t="s">
        <v>324</v>
      </c>
      <c r="C306" s="63" t="s">
        <v>181</v>
      </c>
      <c r="D306" s="27"/>
      <c r="E306" s="77">
        <f>E307+E308+E309</f>
        <v>15600</v>
      </c>
      <c r="F306" s="77">
        <f>F307+F308+F309</f>
        <v>15600</v>
      </c>
      <c r="G306" s="77">
        <f>G307+G308+G309</f>
        <v>15599.9</v>
      </c>
      <c r="H306" s="138">
        <f t="shared" si="49"/>
        <v>0.99999358974358976</v>
      </c>
    </row>
    <row r="307" spans="1:8" s="4" customFormat="1" ht="94.5">
      <c r="A307" s="63"/>
      <c r="B307" s="62" t="s">
        <v>48</v>
      </c>
      <c r="C307" s="63" t="s">
        <v>181</v>
      </c>
      <c r="D307" s="27">
        <v>100</v>
      </c>
      <c r="E307" s="77">
        <v>1117.5999999999999</v>
      </c>
      <c r="F307" s="77">
        <v>1117.5999999999999</v>
      </c>
      <c r="G307" s="77">
        <v>1117.5</v>
      </c>
      <c r="H307" s="138">
        <f t="shared" si="49"/>
        <v>0.99991052254831791</v>
      </c>
    </row>
    <row r="308" spans="1:8" s="4" customFormat="1" ht="31.5" customHeight="1">
      <c r="A308" s="63"/>
      <c r="B308" s="62" t="s">
        <v>12</v>
      </c>
      <c r="C308" s="63" t="s">
        <v>181</v>
      </c>
      <c r="D308" s="27">
        <v>200</v>
      </c>
      <c r="E308" s="77">
        <v>164</v>
      </c>
      <c r="F308" s="77">
        <v>164</v>
      </c>
      <c r="G308" s="77">
        <v>164</v>
      </c>
      <c r="H308" s="138">
        <f t="shared" si="49"/>
        <v>1</v>
      </c>
    </row>
    <row r="309" spans="1:8" s="4" customFormat="1" ht="17.25" customHeight="1">
      <c r="A309" s="63"/>
      <c r="B309" s="62" t="s">
        <v>49</v>
      </c>
      <c r="C309" s="63" t="s">
        <v>181</v>
      </c>
      <c r="D309" s="27">
        <v>800</v>
      </c>
      <c r="E309" s="77">
        <v>14318.4</v>
      </c>
      <c r="F309" s="77">
        <v>14318.4</v>
      </c>
      <c r="G309" s="137">
        <v>14318.4</v>
      </c>
      <c r="H309" s="138">
        <f t="shared" si="49"/>
        <v>1</v>
      </c>
    </row>
    <row r="310" spans="1:8" s="4" customFormat="1" ht="78.75">
      <c r="A310" s="73"/>
      <c r="B310" s="70" t="s">
        <v>549</v>
      </c>
      <c r="C310" s="73" t="s">
        <v>182</v>
      </c>
      <c r="D310" s="64"/>
      <c r="E310" s="77">
        <f t="shared" ref="E310:G311" si="50">E311</f>
        <v>280.2</v>
      </c>
      <c r="F310" s="77">
        <f t="shared" si="50"/>
        <v>280.2</v>
      </c>
      <c r="G310" s="77">
        <f t="shared" si="50"/>
        <v>0</v>
      </c>
      <c r="H310" s="138">
        <f t="shared" si="49"/>
        <v>0</v>
      </c>
    </row>
    <row r="311" spans="1:8" s="4" customFormat="1" ht="126">
      <c r="A311" s="73"/>
      <c r="B311" s="62" t="s">
        <v>183</v>
      </c>
      <c r="C311" s="63" t="s">
        <v>184</v>
      </c>
      <c r="D311" s="27"/>
      <c r="E311" s="77">
        <f t="shared" si="50"/>
        <v>280.2</v>
      </c>
      <c r="F311" s="77">
        <f t="shared" si="50"/>
        <v>280.2</v>
      </c>
      <c r="G311" s="77">
        <f t="shared" si="50"/>
        <v>0</v>
      </c>
      <c r="H311" s="138">
        <f t="shared" si="49"/>
        <v>0</v>
      </c>
    </row>
    <row r="312" spans="1:8" s="4" customFormat="1" ht="36.75" customHeight="1">
      <c r="A312" s="73"/>
      <c r="B312" s="62" t="s">
        <v>12</v>
      </c>
      <c r="C312" s="63" t="s">
        <v>184</v>
      </c>
      <c r="D312" s="27">
        <v>200</v>
      </c>
      <c r="E312" s="77">
        <v>280.2</v>
      </c>
      <c r="F312" s="77">
        <v>280.2</v>
      </c>
      <c r="G312" s="77">
        <v>0</v>
      </c>
      <c r="H312" s="138">
        <f t="shared" si="49"/>
        <v>0</v>
      </c>
    </row>
    <row r="313" spans="1:8" s="4" customFormat="1" ht="82.15" customHeight="1">
      <c r="A313" s="21">
        <v>10</v>
      </c>
      <c r="B313" s="69" t="s">
        <v>550</v>
      </c>
      <c r="C313" s="21" t="s">
        <v>185</v>
      </c>
      <c r="D313" s="109"/>
      <c r="E313" s="110">
        <f t="shared" ref="E313:G316" si="51">E314</f>
        <v>567.5</v>
      </c>
      <c r="F313" s="110">
        <f t="shared" si="51"/>
        <v>567.5</v>
      </c>
      <c r="G313" s="110">
        <f t="shared" si="51"/>
        <v>567.5</v>
      </c>
      <c r="H313" s="135">
        <f t="shared" si="49"/>
        <v>1</v>
      </c>
    </row>
    <row r="314" spans="1:8" s="4" customFormat="1" ht="15.75">
      <c r="A314" s="73"/>
      <c r="B314" s="79" t="s">
        <v>223</v>
      </c>
      <c r="C314" s="73" t="s">
        <v>186</v>
      </c>
      <c r="D314" s="64"/>
      <c r="E314" s="77">
        <f t="shared" si="51"/>
        <v>567.5</v>
      </c>
      <c r="F314" s="77">
        <f t="shared" si="51"/>
        <v>567.5</v>
      </c>
      <c r="G314" s="77">
        <f t="shared" si="51"/>
        <v>567.5</v>
      </c>
      <c r="H314" s="138">
        <f t="shared" si="49"/>
        <v>1</v>
      </c>
    </row>
    <row r="315" spans="1:8" s="4" customFormat="1" ht="45.75" customHeight="1">
      <c r="A315" s="73"/>
      <c r="B315" s="70" t="s">
        <v>454</v>
      </c>
      <c r="C315" s="73" t="s">
        <v>188</v>
      </c>
      <c r="D315" s="64"/>
      <c r="E315" s="77">
        <f t="shared" si="51"/>
        <v>567.5</v>
      </c>
      <c r="F315" s="77">
        <f t="shared" si="51"/>
        <v>567.5</v>
      </c>
      <c r="G315" s="77">
        <f t="shared" si="51"/>
        <v>567.5</v>
      </c>
      <c r="H315" s="138">
        <f t="shared" si="49"/>
        <v>1</v>
      </c>
    </row>
    <row r="316" spans="1:8" s="4" customFormat="1" ht="51.6" customHeight="1">
      <c r="A316" s="73"/>
      <c r="B316" s="70" t="s">
        <v>187</v>
      </c>
      <c r="C316" s="73" t="s">
        <v>189</v>
      </c>
      <c r="D316" s="64"/>
      <c r="E316" s="77">
        <f t="shared" si="51"/>
        <v>567.5</v>
      </c>
      <c r="F316" s="77">
        <f t="shared" si="51"/>
        <v>567.5</v>
      </c>
      <c r="G316" s="77">
        <f t="shared" si="51"/>
        <v>567.5</v>
      </c>
      <c r="H316" s="138">
        <f t="shared" si="49"/>
        <v>1</v>
      </c>
    </row>
    <row r="317" spans="1:8" s="4" customFormat="1" ht="36" customHeight="1">
      <c r="A317" s="73"/>
      <c r="B317" s="70" t="s">
        <v>12</v>
      </c>
      <c r="C317" s="73" t="s">
        <v>189</v>
      </c>
      <c r="D317" s="64">
        <v>200</v>
      </c>
      <c r="E317" s="77">
        <v>567.5</v>
      </c>
      <c r="F317" s="77">
        <v>567.5</v>
      </c>
      <c r="G317" s="137">
        <v>567.5</v>
      </c>
      <c r="H317" s="138">
        <f t="shared" si="49"/>
        <v>1</v>
      </c>
    </row>
    <row r="318" spans="1:8" s="4" customFormat="1" ht="63">
      <c r="A318" s="16">
        <v>11</v>
      </c>
      <c r="B318" s="69" t="s">
        <v>191</v>
      </c>
      <c r="C318" s="16" t="s">
        <v>192</v>
      </c>
      <c r="D318" s="96"/>
      <c r="E318" s="85">
        <f>E319+E326+E332+E337</f>
        <v>18054.7</v>
      </c>
      <c r="F318" s="85">
        <f>F319+F326+F332+F337</f>
        <v>18054.7</v>
      </c>
      <c r="G318" s="85">
        <f>G319+G326+G332+G337</f>
        <v>16909.8</v>
      </c>
      <c r="H318" s="135">
        <f t="shared" si="49"/>
        <v>0.93658714905260121</v>
      </c>
    </row>
    <row r="319" spans="1:8" s="4" customFormat="1" ht="15.75">
      <c r="A319" s="73"/>
      <c r="B319" s="70" t="s">
        <v>193</v>
      </c>
      <c r="C319" s="73" t="s">
        <v>194</v>
      </c>
      <c r="D319" s="64"/>
      <c r="E319" s="77">
        <f>E323+E320</f>
        <v>8316.6</v>
      </c>
      <c r="F319" s="77">
        <f>F323+F320</f>
        <v>8316.6</v>
      </c>
      <c r="G319" s="77">
        <f>G323+G320</f>
        <v>8296.6</v>
      </c>
      <c r="H319" s="138">
        <f t="shared" si="49"/>
        <v>0.99759517110357598</v>
      </c>
    </row>
    <row r="320" spans="1:8" s="46" customFormat="1" ht="47.25">
      <c r="A320" s="73"/>
      <c r="B320" s="111" t="s">
        <v>551</v>
      </c>
      <c r="C320" s="75" t="s">
        <v>552</v>
      </c>
      <c r="D320" s="105"/>
      <c r="E320" s="77">
        <f t="shared" ref="E320:G321" si="52">E321</f>
        <v>292</v>
      </c>
      <c r="F320" s="77">
        <f t="shared" si="52"/>
        <v>292</v>
      </c>
      <c r="G320" s="77">
        <f t="shared" si="52"/>
        <v>272</v>
      </c>
      <c r="H320" s="138">
        <f t="shared" si="49"/>
        <v>0.93150684931506844</v>
      </c>
    </row>
    <row r="321" spans="1:8" s="46" customFormat="1" ht="51.75" customHeight="1">
      <c r="A321" s="73"/>
      <c r="B321" s="111" t="s">
        <v>553</v>
      </c>
      <c r="C321" s="75" t="s">
        <v>554</v>
      </c>
      <c r="D321" s="105"/>
      <c r="E321" s="77">
        <f t="shared" si="52"/>
        <v>292</v>
      </c>
      <c r="F321" s="77">
        <f t="shared" si="52"/>
        <v>292</v>
      </c>
      <c r="G321" s="77">
        <f t="shared" si="52"/>
        <v>272</v>
      </c>
      <c r="H321" s="138">
        <f t="shared" si="49"/>
        <v>0.93150684931506844</v>
      </c>
    </row>
    <row r="322" spans="1:8" s="48" customFormat="1" ht="31.5">
      <c r="A322" s="73"/>
      <c r="B322" s="57" t="s">
        <v>12</v>
      </c>
      <c r="C322" s="75" t="s">
        <v>554</v>
      </c>
      <c r="D322" s="105" t="s">
        <v>326</v>
      </c>
      <c r="E322" s="77">
        <v>292</v>
      </c>
      <c r="F322" s="77">
        <v>292</v>
      </c>
      <c r="G322" s="137">
        <v>272</v>
      </c>
      <c r="H322" s="138">
        <f t="shared" si="49"/>
        <v>0.93150684931506844</v>
      </c>
    </row>
    <row r="323" spans="1:8" s="46" customFormat="1" ht="33.75" customHeight="1">
      <c r="A323" s="73"/>
      <c r="B323" s="70" t="s">
        <v>317</v>
      </c>
      <c r="C323" s="73" t="s">
        <v>195</v>
      </c>
      <c r="D323" s="64"/>
      <c r="E323" s="77">
        <f t="shared" ref="E323:G324" si="53">E324</f>
        <v>8024.6</v>
      </c>
      <c r="F323" s="77">
        <f t="shared" si="53"/>
        <v>8024.6</v>
      </c>
      <c r="G323" s="77">
        <f t="shared" si="53"/>
        <v>8024.6</v>
      </c>
      <c r="H323" s="138">
        <f t="shared" si="49"/>
        <v>1</v>
      </c>
    </row>
    <row r="324" spans="1:8" s="5" customFormat="1" ht="34.5" customHeight="1">
      <c r="A324" s="73"/>
      <c r="B324" s="70" t="s">
        <v>6</v>
      </c>
      <c r="C324" s="73" t="s">
        <v>196</v>
      </c>
      <c r="D324" s="64"/>
      <c r="E324" s="77">
        <f t="shared" si="53"/>
        <v>8024.6</v>
      </c>
      <c r="F324" s="77">
        <f t="shared" si="53"/>
        <v>8024.6</v>
      </c>
      <c r="G324" s="77">
        <f t="shared" si="53"/>
        <v>8024.6</v>
      </c>
      <c r="H324" s="138">
        <f t="shared" si="49"/>
        <v>1</v>
      </c>
    </row>
    <row r="325" spans="1:8" s="4" customFormat="1" ht="47.25">
      <c r="A325" s="73"/>
      <c r="B325" s="70" t="s">
        <v>7</v>
      </c>
      <c r="C325" s="73" t="s">
        <v>196</v>
      </c>
      <c r="D325" s="64">
        <v>600</v>
      </c>
      <c r="E325" s="77">
        <v>8024.6</v>
      </c>
      <c r="F325" s="77">
        <v>8024.6</v>
      </c>
      <c r="G325" s="77">
        <v>8024.6</v>
      </c>
      <c r="H325" s="138">
        <f t="shared" si="49"/>
        <v>1</v>
      </c>
    </row>
    <row r="326" spans="1:8" s="4" customFormat="1" ht="68.25" customHeight="1">
      <c r="A326" s="73"/>
      <c r="B326" s="112" t="s">
        <v>555</v>
      </c>
      <c r="C326" s="73" t="s">
        <v>197</v>
      </c>
      <c r="D326" s="64"/>
      <c r="E326" s="77">
        <f>E327</f>
        <v>4078.4</v>
      </c>
      <c r="F326" s="77">
        <f>F327</f>
        <v>4078.4</v>
      </c>
      <c r="G326" s="77">
        <f>G327</f>
        <v>3035.7</v>
      </c>
      <c r="H326" s="138">
        <f t="shared" si="49"/>
        <v>0.74433601412318551</v>
      </c>
    </row>
    <row r="327" spans="1:8" s="4" customFormat="1" ht="63">
      <c r="A327" s="73"/>
      <c r="B327" s="112" t="s">
        <v>556</v>
      </c>
      <c r="C327" s="73" t="s">
        <v>198</v>
      </c>
      <c r="D327" s="64"/>
      <c r="E327" s="77">
        <f>E328+E330</f>
        <v>4078.4</v>
      </c>
      <c r="F327" s="77">
        <f>F328+F330</f>
        <v>4078.4</v>
      </c>
      <c r="G327" s="77">
        <f>G328+G330</f>
        <v>3035.7</v>
      </c>
      <c r="H327" s="138">
        <f t="shared" si="49"/>
        <v>0.74433601412318551</v>
      </c>
    </row>
    <row r="328" spans="1:8" s="4" customFormat="1" ht="82.5" customHeight="1">
      <c r="A328" s="73"/>
      <c r="B328" s="112" t="s">
        <v>557</v>
      </c>
      <c r="C328" s="73" t="s">
        <v>199</v>
      </c>
      <c r="D328" s="64"/>
      <c r="E328" s="77">
        <f>E329</f>
        <v>2011.9</v>
      </c>
      <c r="F328" s="77">
        <f>F329</f>
        <v>2011.9</v>
      </c>
      <c r="G328" s="77">
        <f>G329</f>
        <v>1000.3</v>
      </c>
      <c r="H328" s="138">
        <f t="shared" si="49"/>
        <v>0.49719170932948947</v>
      </c>
    </row>
    <row r="329" spans="1:8" s="4" customFormat="1" ht="31.5">
      <c r="A329" s="73"/>
      <c r="B329" s="70" t="s">
        <v>12</v>
      </c>
      <c r="C329" s="73" t="s">
        <v>199</v>
      </c>
      <c r="D329" s="64">
        <v>200</v>
      </c>
      <c r="E329" s="77">
        <v>2011.9</v>
      </c>
      <c r="F329" s="77">
        <v>2011.9</v>
      </c>
      <c r="G329" s="77">
        <v>1000.3</v>
      </c>
      <c r="H329" s="138">
        <f t="shared" si="49"/>
        <v>0.49719170932948947</v>
      </c>
    </row>
    <row r="330" spans="1:8" s="4" customFormat="1" ht="173.25">
      <c r="A330" s="73"/>
      <c r="B330" s="57" t="s">
        <v>558</v>
      </c>
      <c r="C330" s="105" t="s">
        <v>559</v>
      </c>
      <c r="D330" s="105"/>
      <c r="E330" s="77">
        <f>E331</f>
        <v>2066.5</v>
      </c>
      <c r="F330" s="77">
        <f>F331</f>
        <v>2066.5</v>
      </c>
      <c r="G330" s="77">
        <f>G331</f>
        <v>2035.4</v>
      </c>
      <c r="H330" s="138">
        <f t="shared" si="49"/>
        <v>0.98495039922574401</v>
      </c>
    </row>
    <row r="331" spans="1:8" s="4" customFormat="1" ht="37.5" customHeight="1">
      <c r="A331" s="73"/>
      <c r="B331" s="57" t="s">
        <v>12</v>
      </c>
      <c r="C331" s="105" t="s">
        <v>559</v>
      </c>
      <c r="D331" s="105" t="s">
        <v>326</v>
      </c>
      <c r="E331" s="77">
        <v>2066.5</v>
      </c>
      <c r="F331" s="77">
        <v>2066.5</v>
      </c>
      <c r="G331" s="137">
        <v>2035.4</v>
      </c>
      <c r="H331" s="138">
        <f t="shared" si="49"/>
        <v>0.98495039922574401</v>
      </c>
    </row>
    <row r="332" spans="1:8" s="4" customFormat="1" ht="47.25">
      <c r="A332" s="73"/>
      <c r="B332" s="62" t="s">
        <v>560</v>
      </c>
      <c r="C332" s="73" t="s">
        <v>200</v>
      </c>
      <c r="D332" s="64"/>
      <c r="E332" s="77">
        <f t="shared" ref="E332:G333" si="54">E333</f>
        <v>5432.4</v>
      </c>
      <c r="F332" s="77">
        <f t="shared" si="54"/>
        <v>5432.4</v>
      </c>
      <c r="G332" s="77">
        <f t="shared" si="54"/>
        <v>5432.2999999999993</v>
      </c>
      <c r="H332" s="138">
        <f t="shared" si="49"/>
        <v>0.99998159192990199</v>
      </c>
    </row>
    <row r="333" spans="1:8" s="4" customFormat="1" ht="51" customHeight="1">
      <c r="A333" s="73"/>
      <c r="B333" s="70" t="s">
        <v>318</v>
      </c>
      <c r="C333" s="73" t="s">
        <v>201</v>
      </c>
      <c r="D333" s="64"/>
      <c r="E333" s="77">
        <f t="shared" si="54"/>
        <v>5432.4</v>
      </c>
      <c r="F333" s="77">
        <f t="shared" si="54"/>
        <v>5432.4</v>
      </c>
      <c r="G333" s="77">
        <f t="shared" si="54"/>
        <v>5432.2999999999993</v>
      </c>
      <c r="H333" s="138">
        <f t="shared" si="49"/>
        <v>0.99998159192990199</v>
      </c>
    </row>
    <row r="334" spans="1:8" s="4" customFormat="1" ht="37.5" customHeight="1">
      <c r="A334" s="73"/>
      <c r="B334" s="70" t="s">
        <v>51</v>
      </c>
      <c r="C334" s="73" t="s">
        <v>202</v>
      </c>
      <c r="D334" s="64"/>
      <c r="E334" s="77">
        <f>E335+E336</f>
        <v>5432.4</v>
      </c>
      <c r="F334" s="77">
        <f>F335+F336</f>
        <v>5432.4</v>
      </c>
      <c r="G334" s="77">
        <f>G335+G336</f>
        <v>5432.2999999999993</v>
      </c>
      <c r="H334" s="138">
        <f t="shared" si="49"/>
        <v>0.99998159192990199</v>
      </c>
    </row>
    <row r="335" spans="1:8" s="4" customFormat="1" ht="94.5">
      <c r="A335" s="73"/>
      <c r="B335" s="70" t="s">
        <v>48</v>
      </c>
      <c r="C335" s="73" t="s">
        <v>202</v>
      </c>
      <c r="D335" s="64">
        <v>100</v>
      </c>
      <c r="E335" s="77">
        <v>5058</v>
      </c>
      <c r="F335" s="77">
        <v>5058</v>
      </c>
      <c r="G335" s="77">
        <v>5057.8999999999996</v>
      </c>
      <c r="H335" s="138">
        <f t="shared" si="49"/>
        <v>0.99998022933965991</v>
      </c>
    </row>
    <row r="336" spans="1:8" s="4" customFormat="1" ht="36.75" customHeight="1">
      <c r="A336" s="73"/>
      <c r="B336" s="70" t="s">
        <v>12</v>
      </c>
      <c r="C336" s="73" t="s">
        <v>202</v>
      </c>
      <c r="D336" s="64">
        <v>200</v>
      </c>
      <c r="E336" s="77">
        <v>374.4</v>
      </c>
      <c r="F336" s="77">
        <v>374.4</v>
      </c>
      <c r="G336" s="77">
        <v>374.4</v>
      </c>
      <c r="H336" s="138">
        <f t="shared" si="49"/>
        <v>1</v>
      </c>
    </row>
    <row r="337" spans="1:9" s="4" customFormat="1" ht="47.25">
      <c r="A337" s="73"/>
      <c r="B337" s="74" t="s">
        <v>561</v>
      </c>
      <c r="C337" s="19" t="s">
        <v>562</v>
      </c>
      <c r="D337" s="64"/>
      <c r="E337" s="77">
        <f t="shared" ref="E337:G339" si="55">E338</f>
        <v>227.3</v>
      </c>
      <c r="F337" s="77">
        <f t="shared" si="55"/>
        <v>227.3</v>
      </c>
      <c r="G337" s="77">
        <f t="shared" si="55"/>
        <v>145.19999999999999</v>
      </c>
      <c r="H337" s="138">
        <f t="shared" si="49"/>
        <v>0.63880334359876811</v>
      </c>
    </row>
    <row r="338" spans="1:9" s="4" customFormat="1" ht="63">
      <c r="A338" s="73"/>
      <c r="B338" s="74" t="s">
        <v>563</v>
      </c>
      <c r="C338" s="19" t="s">
        <v>564</v>
      </c>
      <c r="D338" s="64"/>
      <c r="E338" s="77">
        <f t="shared" si="55"/>
        <v>227.3</v>
      </c>
      <c r="F338" s="77">
        <f t="shared" si="55"/>
        <v>227.3</v>
      </c>
      <c r="G338" s="77">
        <f t="shared" si="55"/>
        <v>145.19999999999999</v>
      </c>
      <c r="H338" s="138">
        <f t="shared" si="49"/>
        <v>0.63880334359876811</v>
      </c>
    </row>
    <row r="339" spans="1:9" s="54" customFormat="1" ht="31.5">
      <c r="A339" s="73"/>
      <c r="B339" s="74" t="s">
        <v>565</v>
      </c>
      <c r="C339" s="19" t="s">
        <v>566</v>
      </c>
      <c r="D339" s="64"/>
      <c r="E339" s="77">
        <f t="shared" si="55"/>
        <v>227.3</v>
      </c>
      <c r="F339" s="77">
        <f t="shared" si="55"/>
        <v>227.3</v>
      </c>
      <c r="G339" s="77">
        <f t="shared" si="55"/>
        <v>145.19999999999999</v>
      </c>
      <c r="H339" s="138">
        <f t="shared" si="49"/>
        <v>0.63880334359876811</v>
      </c>
    </row>
    <row r="340" spans="1:9" s="53" customFormat="1" ht="50.25" customHeight="1">
      <c r="A340" s="73"/>
      <c r="B340" s="93" t="s">
        <v>567</v>
      </c>
      <c r="C340" s="19" t="s">
        <v>566</v>
      </c>
      <c r="D340" s="64">
        <v>400</v>
      </c>
      <c r="E340" s="77">
        <v>227.3</v>
      </c>
      <c r="F340" s="77">
        <v>227.3</v>
      </c>
      <c r="G340" s="137">
        <v>145.19999999999999</v>
      </c>
      <c r="H340" s="138">
        <f t="shared" si="49"/>
        <v>0.63880334359876811</v>
      </c>
    </row>
    <row r="341" spans="1:9" ht="46.5" customHeight="1">
      <c r="A341" s="16">
        <v>12</v>
      </c>
      <c r="B341" s="69" t="s">
        <v>203</v>
      </c>
      <c r="C341" s="16" t="s">
        <v>204</v>
      </c>
      <c r="D341" s="96"/>
      <c r="E341" s="85">
        <f>E342+E355+E362+E368</f>
        <v>133551.6</v>
      </c>
      <c r="F341" s="85">
        <f>F342+F355+F362+F368</f>
        <v>133551.6</v>
      </c>
      <c r="G341" s="85">
        <f>G342+G355+G362+G368</f>
        <v>133145.9</v>
      </c>
      <c r="H341" s="135">
        <f t="shared" si="49"/>
        <v>0.99696222284120883</v>
      </c>
      <c r="I341" s="52"/>
    </row>
    <row r="342" spans="1:9" ht="31.5">
      <c r="A342" s="73"/>
      <c r="B342" s="70" t="s">
        <v>205</v>
      </c>
      <c r="C342" s="73" t="s">
        <v>206</v>
      </c>
      <c r="D342" s="64"/>
      <c r="E342" s="77">
        <f>E343+E346+E349+E352</f>
        <v>517.1</v>
      </c>
      <c r="F342" s="77">
        <f>F343+F346+F349+F352</f>
        <v>517.1</v>
      </c>
      <c r="G342" s="77">
        <f>G343+G346+G349+G352</f>
        <v>221</v>
      </c>
      <c r="H342" s="138">
        <f t="shared" si="49"/>
        <v>0.42738348481918387</v>
      </c>
      <c r="I342" s="52"/>
    </row>
    <row r="343" spans="1:9" ht="30" customHeight="1">
      <c r="A343" s="73"/>
      <c r="B343" s="70" t="s">
        <v>319</v>
      </c>
      <c r="C343" s="73" t="s">
        <v>207</v>
      </c>
      <c r="D343" s="64"/>
      <c r="E343" s="77">
        <f t="shared" ref="E343:G344" si="56">E344</f>
        <v>170.9</v>
      </c>
      <c r="F343" s="77">
        <f t="shared" si="56"/>
        <v>170.9</v>
      </c>
      <c r="G343" s="77">
        <f t="shared" si="56"/>
        <v>170.9</v>
      </c>
      <c r="H343" s="138">
        <f t="shared" si="49"/>
        <v>1</v>
      </c>
    </row>
    <row r="344" spans="1:9" ht="35.25" customHeight="1">
      <c r="A344" s="73"/>
      <c r="B344" s="70" t="s">
        <v>208</v>
      </c>
      <c r="C344" s="73" t="s">
        <v>209</v>
      </c>
      <c r="D344" s="64"/>
      <c r="E344" s="77">
        <f t="shared" si="56"/>
        <v>170.9</v>
      </c>
      <c r="F344" s="77">
        <f t="shared" si="56"/>
        <v>170.9</v>
      </c>
      <c r="G344" s="77">
        <f t="shared" si="56"/>
        <v>170.9</v>
      </c>
      <c r="H344" s="138">
        <f t="shared" si="49"/>
        <v>1</v>
      </c>
    </row>
    <row r="345" spans="1:9" ht="31.5">
      <c r="A345" s="73"/>
      <c r="B345" s="70" t="s">
        <v>12</v>
      </c>
      <c r="C345" s="73" t="s">
        <v>209</v>
      </c>
      <c r="D345" s="64">
        <v>200</v>
      </c>
      <c r="E345" s="77">
        <v>170.9</v>
      </c>
      <c r="F345" s="77">
        <v>170.9</v>
      </c>
      <c r="G345" s="137">
        <v>170.9</v>
      </c>
      <c r="H345" s="138">
        <f t="shared" si="49"/>
        <v>1</v>
      </c>
    </row>
    <row r="346" spans="1:9" ht="78.75">
      <c r="A346" s="73"/>
      <c r="B346" s="70" t="s">
        <v>320</v>
      </c>
      <c r="C346" s="73" t="s">
        <v>210</v>
      </c>
      <c r="D346" s="64"/>
      <c r="E346" s="77">
        <f t="shared" ref="E346:G347" si="57">E347</f>
        <v>12</v>
      </c>
      <c r="F346" s="77">
        <f t="shared" si="57"/>
        <v>12</v>
      </c>
      <c r="G346" s="77">
        <f t="shared" si="57"/>
        <v>12</v>
      </c>
      <c r="H346" s="138">
        <f t="shared" si="49"/>
        <v>1</v>
      </c>
    </row>
    <row r="347" spans="1:9" s="55" customFormat="1" ht="47.25">
      <c r="A347" s="73"/>
      <c r="B347" s="70" t="s">
        <v>211</v>
      </c>
      <c r="C347" s="73" t="s">
        <v>212</v>
      </c>
      <c r="D347" s="64"/>
      <c r="E347" s="77">
        <f t="shared" si="57"/>
        <v>12</v>
      </c>
      <c r="F347" s="77">
        <f t="shared" si="57"/>
        <v>12</v>
      </c>
      <c r="G347" s="77">
        <f t="shared" si="57"/>
        <v>12</v>
      </c>
      <c r="H347" s="138">
        <f t="shared" si="49"/>
        <v>1</v>
      </c>
    </row>
    <row r="348" spans="1:9" s="55" customFormat="1" ht="31.5">
      <c r="A348" s="73"/>
      <c r="B348" s="70" t="s">
        <v>12</v>
      </c>
      <c r="C348" s="73" t="s">
        <v>212</v>
      </c>
      <c r="D348" s="64">
        <v>200</v>
      </c>
      <c r="E348" s="77">
        <v>12</v>
      </c>
      <c r="F348" s="77">
        <v>12</v>
      </c>
      <c r="G348" s="137">
        <v>12</v>
      </c>
      <c r="H348" s="138">
        <f t="shared" si="49"/>
        <v>1</v>
      </c>
    </row>
    <row r="349" spans="1:9" s="56" customFormat="1" ht="31.5">
      <c r="A349" s="73"/>
      <c r="B349" s="70" t="s">
        <v>321</v>
      </c>
      <c r="C349" s="73" t="s">
        <v>213</v>
      </c>
      <c r="D349" s="64"/>
      <c r="E349" s="77">
        <f t="shared" ref="E349:G350" si="58">E350</f>
        <v>38.200000000000003</v>
      </c>
      <c r="F349" s="77">
        <f t="shared" si="58"/>
        <v>38.200000000000003</v>
      </c>
      <c r="G349" s="77">
        <f t="shared" si="58"/>
        <v>38.1</v>
      </c>
      <c r="H349" s="138">
        <f t="shared" si="49"/>
        <v>0.9973821989528795</v>
      </c>
    </row>
    <row r="350" spans="1:9" ht="47.25">
      <c r="A350" s="73"/>
      <c r="B350" s="70" t="s">
        <v>211</v>
      </c>
      <c r="C350" s="73" t="s">
        <v>214</v>
      </c>
      <c r="D350" s="64"/>
      <c r="E350" s="77">
        <f t="shared" si="58"/>
        <v>38.200000000000003</v>
      </c>
      <c r="F350" s="77">
        <f t="shared" si="58"/>
        <v>38.200000000000003</v>
      </c>
      <c r="G350" s="77">
        <f t="shared" si="58"/>
        <v>38.1</v>
      </c>
      <c r="H350" s="138">
        <f t="shared" si="49"/>
        <v>0.9973821989528795</v>
      </c>
    </row>
    <row r="351" spans="1:9" ht="31.5" customHeight="1">
      <c r="A351" s="73"/>
      <c r="B351" s="70" t="s">
        <v>12</v>
      </c>
      <c r="C351" s="73" t="s">
        <v>214</v>
      </c>
      <c r="D351" s="64">
        <v>200</v>
      </c>
      <c r="E351" s="77">
        <v>38.200000000000003</v>
      </c>
      <c r="F351" s="77">
        <v>38.200000000000003</v>
      </c>
      <c r="G351" s="77">
        <v>38.1</v>
      </c>
      <c r="H351" s="138">
        <f t="shared" si="49"/>
        <v>0.9973821989528795</v>
      </c>
    </row>
    <row r="352" spans="1:9" ht="50.25" customHeight="1">
      <c r="A352" s="73"/>
      <c r="B352" s="111" t="s">
        <v>568</v>
      </c>
      <c r="C352" s="75" t="s">
        <v>569</v>
      </c>
      <c r="D352" s="43"/>
      <c r="E352" s="91">
        <f t="shared" ref="E352:G353" si="59">E353</f>
        <v>296</v>
      </c>
      <c r="F352" s="91">
        <f t="shared" si="59"/>
        <v>296</v>
      </c>
      <c r="G352" s="91">
        <f t="shared" si="59"/>
        <v>0</v>
      </c>
      <c r="H352" s="138">
        <f t="shared" si="49"/>
        <v>0</v>
      </c>
    </row>
    <row r="353" spans="1:8" ht="63">
      <c r="A353" s="73"/>
      <c r="B353" s="93" t="s">
        <v>462</v>
      </c>
      <c r="C353" s="75" t="s">
        <v>570</v>
      </c>
      <c r="D353" s="43"/>
      <c r="E353" s="91">
        <f t="shared" si="59"/>
        <v>296</v>
      </c>
      <c r="F353" s="91">
        <f t="shared" si="59"/>
        <v>296</v>
      </c>
      <c r="G353" s="91">
        <f t="shared" si="59"/>
        <v>0</v>
      </c>
      <c r="H353" s="138">
        <f t="shared" si="49"/>
        <v>0</v>
      </c>
    </row>
    <row r="354" spans="1:8" ht="63">
      <c r="A354" s="73"/>
      <c r="B354" s="93" t="s">
        <v>428</v>
      </c>
      <c r="C354" s="75" t="s">
        <v>570</v>
      </c>
      <c r="D354" s="43" t="s">
        <v>429</v>
      </c>
      <c r="E354" s="91">
        <v>296</v>
      </c>
      <c r="F354" s="91">
        <v>296</v>
      </c>
      <c r="G354" s="137">
        <v>0</v>
      </c>
      <c r="H354" s="138">
        <f t="shared" si="49"/>
        <v>0</v>
      </c>
    </row>
    <row r="355" spans="1:8" s="61" customFormat="1" ht="47.25">
      <c r="A355" s="73"/>
      <c r="B355" s="70" t="s">
        <v>215</v>
      </c>
      <c r="C355" s="73" t="s">
        <v>216</v>
      </c>
      <c r="D355" s="64"/>
      <c r="E355" s="77">
        <f>E356</f>
        <v>98276.900000000009</v>
      </c>
      <c r="F355" s="77">
        <f>F356</f>
        <v>98276.900000000009</v>
      </c>
      <c r="G355" s="77">
        <f>G356</f>
        <v>98177.7</v>
      </c>
      <c r="H355" s="138">
        <f t="shared" si="49"/>
        <v>0.99899060715183308</v>
      </c>
    </row>
    <row r="356" spans="1:8" s="61" customFormat="1" ht="47.25">
      <c r="A356" s="73"/>
      <c r="B356" s="70" t="s">
        <v>322</v>
      </c>
      <c r="C356" s="73" t="s">
        <v>217</v>
      </c>
      <c r="D356" s="64"/>
      <c r="E356" s="77">
        <f>E360+E357</f>
        <v>98276.900000000009</v>
      </c>
      <c r="F356" s="77">
        <f>F360+F357</f>
        <v>98276.900000000009</v>
      </c>
      <c r="G356" s="77">
        <f>G360+G357</f>
        <v>98177.7</v>
      </c>
      <c r="H356" s="138">
        <f t="shared" si="49"/>
        <v>0.99899060715183308</v>
      </c>
    </row>
    <row r="357" spans="1:8" s="61" customFormat="1" ht="66" customHeight="1">
      <c r="A357" s="73"/>
      <c r="B357" s="94" t="s">
        <v>369</v>
      </c>
      <c r="C357" s="57" t="s">
        <v>427</v>
      </c>
      <c r="D357" s="113"/>
      <c r="E357" s="77">
        <f>E358+E359</f>
        <v>82829.200000000012</v>
      </c>
      <c r="F357" s="77">
        <f>F358+F359</f>
        <v>82829.200000000012</v>
      </c>
      <c r="G357" s="77">
        <f>G358+G359</f>
        <v>82730</v>
      </c>
      <c r="H357" s="138">
        <f t="shared" ref="H357:H412" si="60">G357/F357</f>
        <v>0.99880235472514511</v>
      </c>
    </row>
    <row r="358" spans="1:8" s="61" customFormat="1" ht="31.5">
      <c r="A358" s="73"/>
      <c r="B358" s="94" t="s">
        <v>12</v>
      </c>
      <c r="C358" s="57" t="s">
        <v>427</v>
      </c>
      <c r="D358" s="113" t="s">
        <v>326</v>
      </c>
      <c r="E358" s="77">
        <v>95.6</v>
      </c>
      <c r="F358" s="77">
        <v>95.6</v>
      </c>
      <c r="G358" s="137">
        <v>95.6</v>
      </c>
      <c r="H358" s="138">
        <f t="shared" si="60"/>
        <v>1</v>
      </c>
    </row>
    <row r="359" spans="1:8" s="61" customFormat="1" ht="53.25" customHeight="1">
      <c r="A359" s="73"/>
      <c r="B359" s="94" t="s">
        <v>567</v>
      </c>
      <c r="C359" s="57" t="s">
        <v>427</v>
      </c>
      <c r="D359" s="113" t="s">
        <v>429</v>
      </c>
      <c r="E359" s="77">
        <v>82733.600000000006</v>
      </c>
      <c r="F359" s="77">
        <v>82733.600000000006</v>
      </c>
      <c r="G359" s="137">
        <v>82634.399999999994</v>
      </c>
      <c r="H359" s="138">
        <f t="shared" si="60"/>
        <v>0.99880097082684649</v>
      </c>
    </row>
    <row r="360" spans="1:8" s="5" customFormat="1" ht="64.5" customHeight="1">
      <c r="A360" s="73"/>
      <c r="B360" s="70" t="s">
        <v>369</v>
      </c>
      <c r="C360" s="73" t="s">
        <v>430</v>
      </c>
      <c r="D360" s="64"/>
      <c r="E360" s="77">
        <f>E361</f>
        <v>15447.7</v>
      </c>
      <c r="F360" s="77">
        <f>F361</f>
        <v>15447.7</v>
      </c>
      <c r="G360" s="77">
        <f>G361</f>
        <v>15447.7</v>
      </c>
      <c r="H360" s="138">
        <f t="shared" si="60"/>
        <v>1</v>
      </c>
    </row>
    <row r="361" spans="1:8" s="4" customFormat="1" ht="47.25">
      <c r="A361" s="73"/>
      <c r="B361" s="70" t="s">
        <v>10</v>
      </c>
      <c r="C361" s="73" t="s">
        <v>430</v>
      </c>
      <c r="D361" s="64">
        <v>400</v>
      </c>
      <c r="E361" s="77">
        <v>15447.7</v>
      </c>
      <c r="F361" s="77">
        <v>15447.7</v>
      </c>
      <c r="G361" s="115">
        <v>15447.7</v>
      </c>
      <c r="H361" s="138">
        <f t="shared" si="60"/>
        <v>1</v>
      </c>
    </row>
    <row r="362" spans="1:8" s="4" customFormat="1" ht="63">
      <c r="A362" s="73"/>
      <c r="B362" s="62" t="s">
        <v>571</v>
      </c>
      <c r="C362" s="73" t="s">
        <v>218</v>
      </c>
      <c r="D362" s="64"/>
      <c r="E362" s="77">
        <f t="shared" ref="E362:G363" si="61">E363</f>
        <v>25400</v>
      </c>
      <c r="F362" s="77">
        <f t="shared" si="61"/>
        <v>25400</v>
      </c>
      <c r="G362" s="77">
        <f t="shared" si="61"/>
        <v>25391.500000000004</v>
      </c>
      <c r="H362" s="138">
        <f t="shared" si="60"/>
        <v>0.9996653543307088</v>
      </c>
    </row>
    <row r="363" spans="1:8" s="4" customFormat="1" ht="78.75">
      <c r="A363" s="73"/>
      <c r="B363" s="62" t="s">
        <v>572</v>
      </c>
      <c r="C363" s="73" t="s">
        <v>219</v>
      </c>
      <c r="D363" s="64"/>
      <c r="E363" s="77">
        <f t="shared" si="61"/>
        <v>25400</v>
      </c>
      <c r="F363" s="77">
        <f t="shared" si="61"/>
        <v>25400</v>
      </c>
      <c r="G363" s="77">
        <f t="shared" si="61"/>
        <v>25391.500000000004</v>
      </c>
      <c r="H363" s="138">
        <f t="shared" si="60"/>
        <v>0.9996653543307088</v>
      </c>
    </row>
    <row r="364" spans="1:8" s="4" customFormat="1" ht="37.5" customHeight="1">
      <c r="A364" s="73"/>
      <c r="B364" s="70" t="s">
        <v>6</v>
      </c>
      <c r="C364" s="73" t="s">
        <v>220</v>
      </c>
      <c r="D364" s="64"/>
      <c r="E364" s="77">
        <f>E365+E366+E367</f>
        <v>25400</v>
      </c>
      <c r="F364" s="77">
        <f>F365+F366+F367</f>
        <v>25400</v>
      </c>
      <c r="G364" s="77">
        <f>G365+G366+G367</f>
        <v>25391.500000000004</v>
      </c>
      <c r="H364" s="138">
        <f t="shared" si="60"/>
        <v>0.9996653543307088</v>
      </c>
    </row>
    <row r="365" spans="1:8" s="66" customFormat="1" ht="94.5">
      <c r="A365" s="73"/>
      <c r="B365" s="70" t="s">
        <v>48</v>
      </c>
      <c r="C365" s="73" t="s">
        <v>220</v>
      </c>
      <c r="D365" s="64">
        <v>100</v>
      </c>
      <c r="E365" s="77">
        <v>16823.2</v>
      </c>
      <c r="F365" s="77">
        <v>16823.2</v>
      </c>
      <c r="G365" s="137">
        <v>16822.900000000001</v>
      </c>
      <c r="H365" s="138">
        <f t="shared" si="60"/>
        <v>0.99998216748299973</v>
      </c>
    </row>
    <row r="366" spans="1:8" s="66" customFormat="1" ht="31.5">
      <c r="A366" s="73"/>
      <c r="B366" s="70" t="s">
        <v>12</v>
      </c>
      <c r="C366" s="73" t="s">
        <v>220</v>
      </c>
      <c r="D366" s="64">
        <v>200</v>
      </c>
      <c r="E366" s="77">
        <v>8441.7999999999993</v>
      </c>
      <c r="F366" s="77">
        <v>8441.7999999999993</v>
      </c>
      <c r="G366" s="137">
        <v>8439.9</v>
      </c>
      <c r="H366" s="138">
        <f t="shared" si="60"/>
        <v>0.99977492951740154</v>
      </c>
    </row>
    <row r="367" spans="1:8" s="66" customFormat="1" ht="15.75">
      <c r="A367" s="73"/>
      <c r="B367" s="70" t="s">
        <v>49</v>
      </c>
      <c r="C367" s="73" t="s">
        <v>220</v>
      </c>
      <c r="D367" s="64">
        <v>800</v>
      </c>
      <c r="E367" s="77">
        <v>135</v>
      </c>
      <c r="F367" s="77">
        <v>135</v>
      </c>
      <c r="G367" s="137">
        <v>128.69999999999999</v>
      </c>
      <c r="H367" s="138">
        <f t="shared" si="60"/>
        <v>0.95333333333333325</v>
      </c>
    </row>
    <row r="368" spans="1:8" s="66" customFormat="1" ht="78.75">
      <c r="A368" s="73"/>
      <c r="B368" s="62" t="s">
        <v>431</v>
      </c>
      <c r="C368" s="63" t="s">
        <v>432</v>
      </c>
      <c r="D368" s="64"/>
      <c r="E368" s="77">
        <f>E369</f>
        <v>9357.5999999999985</v>
      </c>
      <c r="F368" s="77">
        <f>F369</f>
        <v>9357.5999999999985</v>
      </c>
      <c r="G368" s="77">
        <f>G369</f>
        <v>9355.6999999999989</v>
      </c>
      <c r="H368" s="138">
        <f t="shared" si="60"/>
        <v>0.99979695648456868</v>
      </c>
    </row>
    <row r="369" spans="1:8" s="66" customFormat="1" ht="49.5" customHeight="1">
      <c r="A369" s="73"/>
      <c r="B369" s="62" t="s">
        <v>433</v>
      </c>
      <c r="C369" s="63" t="s">
        <v>434</v>
      </c>
      <c r="D369" s="64"/>
      <c r="E369" s="77">
        <f>E370+E374</f>
        <v>9357.5999999999985</v>
      </c>
      <c r="F369" s="77">
        <f>F370+F374</f>
        <v>9357.5999999999985</v>
      </c>
      <c r="G369" s="77">
        <f>G370+G374</f>
        <v>9355.6999999999989</v>
      </c>
      <c r="H369" s="138">
        <f t="shared" si="60"/>
        <v>0.99979695648456868</v>
      </c>
    </row>
    <row r="370" spans="1:8" s="66" customFormat="1" ht="34.5" customHeight="1">
      <c r="A370" s="73"/>
      <c r="B370" s="62" t="s">
        <v>6</v>
      </c>
      <c r="C370" s="63" t="s">
        <v>435</v>
      </c>
      <c r="D370" s="64"/>
      <c r="E370" s="77">
        <f>E371+E372+E373</f>
        <v>7992.7999999999993</v>
      </c>
      <c r="F370" s="77">
        <f>F371+F372+F373</f>
        <v>7992.7999999999993</v>
      </c>
      <c r="G370" s="77">
        <f>G371+G372+G373</f>
        <v>7990.9</v>
      </c>
      <c r="H370" s="138">
        <f t="shared" si="60"/>
        <v>0.99976228605745177</v>
      </c>
    </row>
    <row r="371" spans="1:8" s="66" customFormat="1" ht="94.5">
      <c r="A371" s="73"/>
      <c r="B371" s="62" t="s">
        <v>48</v>
      </c>
      <c r="C371" s="63" t="s">
        <v>435</v>
      </c>
      <c r="D371" s="64">
        <v>100</v>
      </c>
      <c r="E371" s="77">
        <v>7112.9</v>
      </c>
      <c r="F371" s="77">
        <v>7112.9</v>
      </c>
      <c r="G371" s="137">
        <v>7112.2</v>
      </c>
      <c r="H371" s="138">
        <f t="shared" si="60"/>
        <v>0.99990158725695566</v>
      </c>
    </row>
    <row r="372" spans="1:8" s="66" customFormat="1" ht="31.5">
      <c r="A372" s="73"/>
      <c r="B372" s="62" t="s">
        <v>12</v>
      </c>
      <c r="C372" s="63" t="s">
        <v>435</v>
      </c>
      <c r="D372" s="64">
        <v>200</v>
      </c>
      <c r="E372" s="77">
        <v>878.7</v>
      </c>
      <c r="F372" s="77">
        <v>878.7</v>
      </c>
      <c r="G372" s="137">
        <v>878.7</v>
      </c>
      <c r="H372" s="138">
        <f t="shared" si="60"/>
        <v>1</v>
      </c>
    </row>
    <row r="373" spans="1:8" s="65" customFormat="1" ht="15.75">
      <c r="A373" s="73"/>
      <c r="B373" s="62" t="s">
        <v>49</v>
      </c>
      <c r="C373" s="63" t="s">
        <v>435</v>
      </c>
      <c r="D373" s="64">
        <v>800</v>
      </c>
      <c r="E373" s="77">
        <v>1.2</v>
      </c>
      <c r="F373" s="77">
        <v>1.2</v>
      </c>
      <c r="G373" s="137">
        <v>0</v>
      </c>
      <c r="H373" s="138">
        <f t="shared" si="60"/>
        <v>0</v>
      </c>
    </row>
    <row r="374" spans="1:8" s="67" customFormat="1" ht="126">
      <c r="A374" s="73"/>
      <c r="B374" s="75" t="s">
        <v>436</v>
      </c>
      <c r="C374" s="75" t="s">
        <v>437</v>
      </c>
      <c r="D374" s="47"/>
      <c r="E374" s="77">
        <f>E375+E376</f>
        <v>1364.8</v>
      </c>
      <c r="F374" s="77">
        <f>F375+F376</f>
        <v>1364.8</v>
      </c>
      <c r="G374" s="77">
        <f>G375+G376</f>
        <v>1364.8</v>
      </c>
      <c r="H374" s="138">
        <f t="shared" si="60"/>
        <v>1</v>
      </c>
    </row>
    <row r="375" spans="1:8" s="67" customFormat="1" ht="94.5">
      <c r="A375" s="73"/>
      <c r="B375" s="75" t="s">
        <v>335</v>
      </c>
      <c r="C375" s="75" t="s">
        <v>437</v>
      </c>
      <c r="D375" s="47" t="s">
        <v>426</v>
      </c>
      <c r="E375" s="91">
        <v>1211.8</v>
      </c>
      <c r="F375" s="91">
        <v>1211.8</v>
      </c>
      <c r="G375" s="137">
        <v>1211.8</v>
      </c>
      <c r="H375" s="138">
        <f t="shared" si="60"/>
        <v>1</v>
      </c>
    </row>
    <row r="376" spans="1:8" s="67" customFormat="1" ht="31.5">
      <c r="A376" s="73"/>
      <c r="B376" s="75" t="s">
        <v>12</v>
      </c>
      <c r="C376" s="75" t="s">
        <v>437</v>
      </c>
      <c r="D376" s="47" t="s">
        <v>326</v>
      </c>
      <c r="E376" s="91">
        <v>153</v>
      </c>
      <c r="F376" s="91">
        <v>153</v>
      </c>
      <c r="G376" s="137">
        <v>153</v>
      </c>
      <c r="H376" s="138">
        <f t="shared" si="60"/>
        <v>1</v>
      </c>
    </row>
    <row r="377" spans="1:8" s="67" customFormat="1" ht="48" customHeight="1">
      <c r="A377" s="16">
        <v>13</v>
      </c>
      <c r="B377" s="69" t="s">
        <v>221</v>
      </c>
      <c r="C377" s="16" t="s">
        <v>222</v>
      </c>
      <c r="D377" s="96"/>
      <c r="E377" s="85">
        <f t="shared" ref="E377:G378" si="62">E378</f>
        <v>288.5</v>
      </c>
      <c r="F377" s="85">
        <f t="shared" si="62"/>
        <v>288.5</v>
      </c>
      <c r="G377" s="85">
        <f t="shared" si="62"/>
        <v>288.40000000000003</v>
      </c>
      <c r="H377" s="138">
        <f t="shared" si="60"/>
        <v>0.99965337954939348</v>
      </c>
    </row>
    <row r="378" spans="1:8" s="65" customFormat="1" ht="18" customHeight="1">
      <c r="A378" s="70"/>
      <c r="B378" s="70" t="s">
        <v>223</v>
      </c>
      <c r="C378" s="70" t="s">
        <v>224</v>
      </c>
      <c r="D378" s="114"/>
      <c r="E378" s="115">
        <f t="shared" si="62"/>
        <v>288.5</v>
      </c>
      <c r="F378" s="115">
        <f t="shared" si="62"/>
        <v>288.5</v>
      </c>
      <c r="G378" s="115">
        <f t="shared" si="62"/>
        <v>288.40000000000003</v>
      </c>
      <c r="H378" s="138">
        <f t="shared" si="60"/>
        <v>0.99965337954939348</v>
      </c>
    </row>
    <row r="379" spans="1:8" s="4" customFormat="1" ht="63" customHeight="1">
      <c r="A379" s="70"/>
      <c r="B379" s="70" t="s">
        <v>323</v>
      </c>
      <c r="C379" s="70" t="s">
        <v>225</v>
      </c>
      <c r="D379" s="114"/>
      <c r="E379" s="115">
        <f>E380+E382</f>
        <v>288.5</v>
      </c>
      <c r="F379" s="115">
        <f>F380+F382</f>
        <v>288.5</v>
      </c>
      <c r="G379" s="115">
        <f>G380+G382</f>
        <v>288.40000000000003</v>
      </c>
      <c r="H379" s="138">
        <f t="shared" si="60"/>
        <v>0.99965337954939348</v>
      </c>
    </row>
    <row r="380" spans="1:8" s="4" customFormat="1" ht="15.75" customHeight="1">
      <c r="A380" s="70"/>
      <c r="B380" s="19" t="s">
        <v>343</v>
      </c>
      <c r="C380" s="70" t="s">
        <v>342</v>
      </c>
      <c r="D380" s="114"/>
      <c r="E380" s="115">
        <f>E381</f>
        <v>34.700000000000003</v>
      </c>
      <c r="F380" s="115">
        <f>F381</f>
        <v>34.700000000000003</v>
      </c>
      <c r="G380" s="115">
        <f>G381</f>
        <v>34.6</v>
      </c>
      <c r="H380" s="138">
        <f t="shared" si="60"/>
        <v>0.99711815561959649</v>
      </c>
    </row>
    <row r="381" spans="1:8" s="4" customFormat="1" ht="31.5">
      <c r="A381" s="70"/>
      <c r="B381" s="70" t="s">
        <v>12</v>
      </c>
      <c r="C381" s="70" t="s">
        <v>342</v>
      </c>
      <c r="D381" s="114">
        <v>200</v>
      </c>
      <c r="E381" s="115">
        <v>34.700000000000003</v>
      </c>
      <c r="F381" s="115">
        <v>34.700000000000003</v>
      </c>
      <c r="G381" s="115">
        <v>34.6</v>
      </c>
      <c r="H381" s="138">
        <f t="shared" si="60"/>
        <v>0.99711815561959649</v>
      </c>
    </row>
    <row r="382" spans="1:8" s="4" customFormat="1" ht="31.5">
      <c r="A382" s="70"/>
      <c r="B382" s="57" t="s">
        <v>573</v>
      </c>
      <c r="C382" s="57" t="s">
        <v>574</v>
      </c>
      <c r="D382" s="58"/>
      <c r="E382" s="91">
        <f>E383</f>
        <v>253.8</v>
      </c>
      <c r="F382" s="91">
        <f>F383</f>
        <v>253.8</v>
      </c>
      <c r="G382" s="91">
        <f>G383</f>
        <v>253.8</v>
      </c>
      <c r="H382" s="138">
        <f t="shared" si="60"/>
        <v>1</v>
      </c>
    </row>
    <row r="383" spans="1:8" s="4" customFormat="1" ht="31.5">
      <c r="A383" s="70"/>
      <c r="B383" s="57" t="s">
        <v>12</v>
      </c>
      <c r="C383" s="57" t="s">
        <v>574</v>
      </c>
      <c r="D383" s="58" t="s">
        <v>326</v>
      </c>
      <c r="E383" s="91">
        <v>253.8</v>
      </c>
      <c r="F383" s="91">
        <v>253.8</v>
      </c>
      <c r="G383" s="137">
        <v>253.8</v>
      </c>
      <c r="H383" s="138">
        <f t="shared" si="60"/>
        <v>1</v>
      </c>
    </row>
    <row r="384" spans="1:8" s="68" customFormat="1" ht="94.5">
      <c r="A384" s="69">
        <v>14</v>
      </c>
      <c r="B384" s="116" t="s">
        <v>438</v>
      </c>
      <c r="C384" s="117" t="s">
        <v>439</v>
      </c>
      <c r="D384" s="118"/>
      <c r="E384" s="119">
        <f>E385</f>
        <v>284</v>
      </c>
      <c r="F384" s="119">
        <f>F385</f>
        <v>284</v>
      </c>
      <c r="G384" s="119">
        <f>G385</f>
        <v>284</v>
      </c>
      <c r="H384" s="135">
        <f t="shared" si="60"/>
        <v>1</v>
      </c>
    </row>
    <row r="385" spans="1:8" s="68" customFormat="1" ht="16.5" customHeight="1">
      <c r="A385" s="70"/>
      <c r="B385" s="79" t="s">
        <v>223</v>
      </c>
      <c r="C385" s="49" t="s">
        <v>440</v>
      </c>
      <c r="D385" s="50"/>
      <c r="E385" s="115">
        <f>E386+E389</f>
        <v>284</v>
      </c>
      <c r="F385" s="115">
        <f>F386+F389</f>
        <v>284</v>
      </c>
      <c r="G385" s="115">
        <f>G386+G389</f>
        <v>284</v>
      </c>
      <c r="H385" s="138">
        <f t="shared" si="60"/>
        <v>1</v>
      </c>
    </row>
    <row r="386" spans="1:8" s="68" customFormat="1" ht="31.5">
      <c r="A386" s="70"/>
      <c r="B386" s="79" t="s">
        <v>315</v>
      </c>
      <c r="C386" s="49" t="s">
        <v>441</v>
      </c>
      <c r="D386" s="50"/>
      <c r="E386" s="115">
        <f t="shared" ref="E386:G387" si="63">E387</f>
        <v>200</v>
      </c>
      <c r="F386" s="115">
        <f t="shared" si="63"/>
        <v>200</v>
      </c>
      <c r="G386" s="115">
        <f t="shared" si="63"/>
        <v>200</v>
      </c>
      <c r="H386" s="138">
        <f t="shared" si="60"/>
        <v>1</v>
      </c>
    </row>
    <row r="387" spans="1:8" s="4" customFormat="1" ht="63">
      <c r="A387" s="70"/>
      <c r="B387" s="79" t="s">
        <v>190</v>
      </c>
      <c r="C387" s="49" t="s">
        <v>442</v>
      </c>
      <c r="D387" s="50"/>
      <c r="E387" s="115">
        <f t="shared" si="63"/>
        <v>200</v>
      </c>
      <c r="F387" s="115">
        <f t="shared" si="63"/>
        <v>200</v>
      </c>
      <c r="G387" s="115">
        <f t="shared" si="63"/>
        <v>200</v>
      </c>
      <c r="H387" s="138">
        <f t="shared" si="60"/>
        <v>1</v>
      </c>
    </row>
    <row r="388" spans="1:8" s="4" customFormat="1" ht="33.6" customHeight="1">
      <c r="A388" s="70"/>
      <c r="B388" s="49" t="s">
        <v>12</v>
      </c>
      <c r="C388" s="49" t="s">
        <v>442</v>
      </c>
      <c r="D388" s="50" t="s">
        <v>326</v>
      </c>
      <c r="E388" s="115">
        <v>200</v>
      </c>
      <c r="F388" s="115">
        <v>200</v>
      </c>
      <c r="G388" s="115">
        <v>200</v>
      </c>
      <c r="H388" s="138">
        <f t="shared" si="60"/>
        <v>1</v>
      </c>
    </row>
    <row r="389" spans="1:8" s="4" customFormat="1" ht="66.75" customHeight="1">
      <c r="A389" s="70"/>
      <c r="B389" s="70" t="s">
        <v>316</v>
      </c>
      <c r="C389" s="73" t="s">
        <v>443</v>
      </c>
      <c r="D389" s="64"/>
      <c r="E389" s="77">
        <f t="shared" ref="E389:G390" si="64">E390</f>
        <v>84</v>
      </c>
      <c r="F389" s="77">
        <f t="shared" si="64"/>
        <v>84</v>
      </c>
      <c r="G389" s="77">
        <f t="shared" si="64"/>
        <v>84</v>
      </c>
      <c r="H389" s="138">
        <f t="shared" si="60"/>
        <v>1</v>
      </c>
    </row>
    <row r="390" spans="1:8" s="4" customFormat="1" ht="63">
      <c r="A390" s="70"/>
      <c r="B390" s="70" t="s">
        <v>190</v>
      </c>
      <c r="C390" s="73" t="s">
        <v>444</v>
      </c>
      <c r="D390" s="64"/>
      <c r="E390" s="77">
        <f t="shared" si="64"/>
        <v>84</v>
      </c>
      <c r="F390" s="77">
        <f t="shared" si="64"/>
        <v>84</v>
      </c>
      <c r="G390" s="77">
        <f t="shared" si="64"/>
        <v>84</v>
      </c>
      <c r="H390" s="138">
        <f t="shared" si="60"/>
        <v>1</v>
      </c>
    </row>
    <row r="391" spans="1:8" s="4" customFormat="1" ht="31.5">
      <c r="A391" s="70"/>
      <c r="B391" s="70" t="s">
        <v>12</v>
      </c>
      <c r="C391" s="73" t="s">
        <v>444</v>
      </c>
      <c r="D391" s="64">
        <v>200</v>
      </c>
      <c r="E391" s="77">
        <v>84</v>
      </c>
      <c r="F391" s="77">
        <v>84</v>
      </c>
      <c r="G391" s="137">
        <v>84</v>
      </c>
      <c r="H391" s="138">
        <f t="shared" si="60"/>
        <v>1</v>
      </c>
    </row>
    <row r="392" spans="1:8" s="5" customFormat="1" ht="127.15" customHeight="1">
      <c r="A392" s="69">
        <v>15</v>
      </c>
      <c r="B392" s="120" t="s">
        <v>445</v>
      </c>
      <c r="C392" s="117" t="s">
        <v>446</v>
      </c>
      <c r="D392" s="121"/>
      <c r="E392" s="85">
        <f t="shared" ref="E392:G395" si="65">E393</f>
        <v>415.1</v>
      </c>
      <c r="F392" s="85">
        <f t="shared" si="65"/>
        <v>415.1</v>
      </c>
      <c r="G392" s="85">
        <f t="shared" si="65"/>
        <v>415.1</v>
      </c>
      <c r="H392" s="135">
        <f t="shared" si="60"/>
        <v>1</v>
      </c>
    </row>
    <row r="393" spans="1:8" s="4" customFormat="1" ht="18" customHeight="1">
      <c r="A393" s="70"/>
      <c r="B393" s="37" t="s">
        <v>223</v>
      </c>
      <c r="C393" s="49" t="s">
        <v>447</v>
      </c>
      <c r="D393" s="121"/>
      <c r="E393" s="77">
        <f t="shared" si="65"/>
        <v>415.1</v>
      </c>
      <c r="F393" s="77">
        <f t="shared" si="65"/>
        <v>415.1</v>
      </c>
      <c r="G393" s="77">
        <f t="shared" si="65"/>
        <v>415.1</v>
      </c>
      <c r="H393" s="138">
        <f t="shared" si="60"/>
        <v>1</v>
      </c>
    </row>
    <row r="394" spans="1:8" s="4" customFormat="1" ht="81.75" customHeight="1">
      <c r="A394" s="70"/>
      <c r="B394" s="37" t="s">
        <v>448</v>
      </c>
      <c r="C394" s="49" t="s">
        <v>449</v>
      </c>
      <c r="D394" s="121"/>
      <c r="E394" s="77">
        <f t="shared" si="65"/>
        <v>415.1</v>
      </c>
      <c r="F394" s="77">
        <f t="shared" si="65"/>
        <v>415.1</v>
      </c>
      <c r="G394" s="77">
        <f t="shared" si="65"/>
        <v>415.1</v>
      </c>
      <c r="H394" s="138">
        <f t="shared" si="60"/>
        <v>1</v>
      </c>
    </row>
    <row r="395" spans="1:8" s="4" customFormat="1" ht="36" customHeight="1">
      <c r="A395" s="70"/>
      <c r="B395" s="37" t="s">
        <v>450</v>
      </c>
      <c r="C395" s="49" t="s">
        <v>451</v>
      </c>
      <c r="D395" s="121"/>
      <c r="E395" s="77">
        <f t="shared" si="65"/>
        <v>415.1</v>
      </c>
      <c r="F395" s="77">
        <f t="shared" si="65"/>
        <v>415.1</v>
      </c>
      <c r="G395" s="77">
        <f t="shared" si="65"/>
        <v>415.1</v>
      </c>
      <c r="H395" s="138">
        <f t="shared" si="60"/>
        <v>1</v>
      </c>
    </row>
    <row r="396" spans="1:8" s="5" customFormat="1" ht="33" customHeight="1">
      <c r="A396" s="70"/>
      <c r="B396" s="37" t="s">
        <v>55</v>
      </c>
      <c r="C396" s="49" t="s">
        <v>451</v>
      </c>
      <c r="D396" s="121" t="s">
        <v>374</v>
      </c>
      <c r="E396" s="77">
        <v>415.1</v>
      </c>
      <c r="F396" s="77">
        <v>415.1</v>
      </c>
      <c r="G396" s="115">
        <v>415.1</v>
      </c>
      <c r="H396" s="138">
        <f t="shared" si="60"/>
        <v>1</v>
      </c>
    </row>
    <row r="397" spans="1:8" s="4" customFormat="1" ht="66" customHeight="1">
      <c r="A397" s="69">
        <v>16</v>
      </c>
      <c r="B397" s="22" t="s">
        <v>226</v>
      </c>
      <c r="C397" s="122" t="s">
        <v>344</v>
      </c>
      <c r="D397" s="123"/>
      <c r="E397" s="119">
        <f>E398</f>
        <v>6463.4</v>
      </c>
      <c r="F397" s="119">
        <f>F398</f>
        <v>6463.4</v>
      </c>
      <c r="G397" s="119">
        <f>G398</f>
        <v>6463.2999999999993</v>
      </c>
      <c r="H397" s="135">
        <f t="shared" si="60"/>
        <v>0.99998452826685635</v>
      </c>
    </row>
    <row r="398" spans="1:8" s="4" customFormat="1" ht="18.600000000000001" customHeight="1">
      <c r="A398" s="70"/>
      <c r="B398" s="19" t="s">
        <v>223</v>
      </c>
      <c r="C398" s="74" t="s">
        <v>345</v>
      </c>
      <c r="D398" s="124"/>
      <c r="E398" s="115">
        <f>E399+E402</f>
        <v>6463.4</v>
      </c>
      <c r="F398" s="115">
        <f>F399+F402</f>
        <v>6463.4</v>
      </c>
      <c r="G398" s="115">
        <f>G399+G402</f>
        <v>6463.2999999999993</v>
      </c>
      <c r="H398" s="138">
        <f t="shared" si="60"/>
        <v>0.99998452826685635</v>
      </c>
    </row>
    <row r="399" spans="1:8" s="4" customFormat="1" ht="47.25">
      <c r="A399" s="70"/>
      <c r="B399" s="19" t="s">
        <v>365</v>
      </c>
      <c r="C399" s="74" t="s">
        <v>346</v>
      </c>
      <c r="D399" s="124"/>
      <c r="E399" s="115">
        <f t="shared" ref="E399:G400" si="66">E400</f>
        <v>4313.3999999999996</v>
      </c>
      <c r="F399" s="115">
        <f t="shared" si="66"/>
        <v>4313.3999999999996</v>
      </c>
      <c r="G399" s="115">
        <f t="shared" si="66"/>
        <v>4313.3999999999996</v>
      </c>
      <c r="H399" s="138">
        <f t="shared" si="60"/>
        <v>1</v>
      </c>
    </row>
    <row r="400" spans="1:8" s="5" customFormat="1" ht="30.75" customHeight="1">
      <c r="A400" s="70"/>
      <c r="B400" s="19" t="s">
        <v>348</v>
      </c>
      <c r="C400" s="74" t="s">
        <v>347</v>
      </c>
      <c r="D400" s="124"/>
      <c r="E400" s="115">
        <f t="shared" si="66"/>
        <v>4313.3999999999996</v>
      </c>
      <c r="F400" s="115">
        <f t="shared" si="66"/>
        <v>4313.3999999999996</v>
      </c>
      <c r="G400" s="115">
        <f t="shared" si="66"/>
        <v>4313.3999999999996</v>
      </c>
      <c r="H400" s="138">
        <f t="shared" si="60"/>
        <v>1</v>
      </c>
    </row>
    <row r="401" spans="1:8" s="4" customFormat="1" ht="31.5">
      <c r="A401" s="70"/>
      <c r="B401" s="74" t="s">
        <v>12</v>
      </c>
      <c r="C401" s="74" t="s">
        <v>347</v>
      </c>
      <c r="D401" s="124" t="s">
        <v>326</v>
      </c>
      <c r="E401" s="115">
        <v>4313.3999999999996</v>
      </c>
      <c r="F401" s="115">
        <v>4313.3999999999996</v>
      </c>
      <c r="G401" s="115">
        <v>4313.3999999999996</v>
      </c>
      <c r="H401" s="138">
        <f t="shared" si="60"/>
        <v>1</v>
      </c>
    </row>
    <row r="402" spans="1:8" s="4" customFormat="1" ht="94.5">
      <c r="A402" s="70"/>
      <c r="B402" s="19" t="s">
        <v>359</v>
      </c>
      <c r="C402" s="18" t="s">
        <v>364</v>
      </c>
      <c r="D402" s="124"/>
      <c r="E402" s="115">
        <f t="shared" ref="E402:G403" si="67">E403</f>
        <v>2150</v>
      </c>
      <c r="F402" s="115">
        <f t="shared" si="67"/>
        <v>2150</v>
      </c>
      <c r="G402" s="115">
        <f t="shared" si="67"/>
        <v>2149.9</v>
      </c>
      <c r="H402" s="138">
        <f t="shared" si="60"/>
        <v>0.99995348837209308</v>
      </c>
    </row>
    <row r="403" spans="1:8" s="4" customFormat="1" ht="80.25" customHeight="1">
      <c r="A403" s="70"/>
      <c r="B403" s="19" t="s">
        <v>363</v>
      </c>
      <c r="C403" s="18" t="s">
        <v>362</v>
      </c>
      <c r="D403" s="125"/>
      <c r="E403" s="115">
        <f t="shared" si="67"/>
        <v>2150</v>
      </c>
      <c r="F403" s="115">
        <f t="shared" si="67"/>
        <v>2150</v>
      </c>
      <c r="G403" s="115">
        <f t="shared" si="67"/>
        <v>2149.9</v>
      </c>
      <c r="H403" s="138">
        <f t="shared" si="60"/>
        <v>0.99995348837209308</v>
      </c>
    </row>
    <row r="404" spans="1:8" s="4" customFormat="1" ht="31.5">
      <c r="A404" s="70"/>
      <c r="B404" s="18" t="s">
        <v>12</v>
      </c>
      <c r="C404" s="18" t="s">
        <v>362</v>
      </c>
      <c r="D404" s="125">
        <v>200</v>
      </c>
      <c r="E404" s="115">
        <v>2150</v>
      </c>
      <c r="F404" s="115">
        <v>2150</v>
      </c>
      <c r="G404" s="137">
        <v>2149.9</v>
      </c>
      <c r="H404" s="138">
        <f t="shared" si="60"/>
        <v>0.99995348837209308</v>
      </c>
    </row>
    <row r="405" spans="1:8" s="4" customFormat="1" ht="65.45" customHeight="1">
      <c r="A405" s="69">
        <v>17</v>
      </c>
      <c r="B405" s="22" t="s">
        <v>353</v>
      </c>
      <c r="C405" s="122" t="s">
        <v>349</v>
      </c>
      <c r="D405" s="123"/>
      <c r="E405" s="119">
        <f>E406</f>
        <v>1363.1</v>
      </c>
      <c r="F405" s="119">
        <f>F406</f>
        <v>1363.1</v>
      </c>
      <c r="G405" s="119">
        <f>G406</f>
        <v>1362.8999999999999</v>
      </c>
      <c r="H405" s="135">
        <f t="shared" si="60"/>
        <v>0.99985327562174453</v>
      </c>
    </row>
    <row r="406" spans="1:8" s="4" customFormat="1" ht="21" customHeight="1">
      <c r="A406" s="70"/>
      <c r="B406" s="19" t="s">
        <v>223</v>
      </c>
      <c r="C406" s="74" t="s">
        <v>350</v>
      </c>
      <c r="D406" s="124"/>
      <c r="E406" s="115">
        <f>E407+E412</f>
        <v>1363.1</v>
      </c>
      <c r="F406" s="115">
        <f>F407+F412</f>
        <v>1363.1</v>
      </c>
      <c r="G406" s="115">
        <f>G407+G412</f>
        <v>1362.8999999999999</v>
      </c>
      <c r="H406" s="138">
        <f t="shared" si="60"/>
        <v>0.99985327562174453</v>
      </c>
    </row>
    <row r="407" spans="1:8" s="4" customFormat="1" ht="78.75">
      <c r="A407" s="70"/>
      <c r="B407" s="74" t="s">
        <v>575</v>
      </c>
      <c r="C407" s="74" t="s">
        <v>351</v>
      </c>
      <c r="D407" s="124"/>
      <c r="E407" s="115">
        <f>E408+E410</f>
        <v>1358.1</v>
      </c>
      <c r="F407" s="115">
        <f>F408+F410</f>
        <v>1358.1</v>
      </c>
      <c r="G407" s="115">
        <f>G408+G410</f>
        <v>1357.8999999999999</v>
      </c>
      <c r="H407" s="138">
        <f t="shared" si="60"/>
        <v>0.99985273543921649</v>
      </c>
    </row>
    <row r="408" spans="1:8" s="4" customFormat="1" ht="63">
      <c r="A408" s="70"/>
      <c r="B408" s="74" t="s">
        <v>354</v>
      </c>
      <c r="C408" s="74" t="s">
        <v>352</v>
      </c>
      <c r="D408" s="124"/>
      <c r="E408" s="115">
        <f>E409</f>
        <v>1070.7</v>
      </c>
      <c r="F408" s="115">
        <f>F409</f>
        <v>1070.7</v>
      </c>
      <c r="G408" s="115">
        <f>G409</f>
        <v>1070.5999999999999</v>
      </c>
      <c r="H408" s="138">
        <f t="shared" si="60"/>
        <v>0.99990660315681312</v>
      </c>
    </row>
    <row r="409" spans="1:8" s="4" customFormat="1" ht="31.5">
      <c r="A409" s="70"/>
      <c r="B409" s="74" t="s">
        <v>12</v>
      </c>
      <c r="C409" s="74" t="s">
        <v>352</v>
      </c>
      <c r="D409" s="124" t="s">
        <v>326</v>
      </c>
      <c r="E409" s="115">
        <v>1070.7</v>
      </c>
      <c r="F409" s="115">
        <v>1070.7</v>
      </c>
      <c r="G409" s="115">
        <v>1070.5999999999999</v>
      </c>
      <c r="H409" s="138">
        <f t="shared" si="60"/>
        <v>0.99990660315681312</v>
      </c>
    </row>
    <row r="410" spans="1:8" s="4" customFormat="1" ht="47.45" customHeight="1">
      <c r="A410" s="70"/>
      <c r="B410" s="126" t="s">
        <v>576</v>
      </c>
      <c r="C410" s="74" t="s">
        <v>577</v>
      </c>
      <c r="D410" s="124"/>
      <c r="E410" s="115">
        <f>E411</f>
        <v>287.39999999999998</v>
      </c>
      <c r="F410" s="115">
        <f>F411</f>
        <v>287.39999999999998</v>
      </c>
      <c r="G410" s="115">
        <f>G411</f>
        <v>287.3</v>
      </c>
      <c r="H410" s="138">
        <f t="shared" si="60"/>
        <v>0.99965205288796111</v>
      </c>
    </row>
    <row r="411" spans="1:8" s="4" customFormat="1" ht="31.5">
      <c r="A411" s="70"/>
      <c r="B411" s="94" t="s">
        <v>55</v>
      </c>
      <c r="C411" s="74" t="s">
        <v>577</v>
      </c>
      <c r="D411" s="124" t="s">
        <v>374</v>
      </c>
      <c r="E411" s="115">
        <v>287.39999999999998</v>
      </c>
      <c r="F411" s="115">
        <v>287.39999999999998</v>
      </c>
      <c r="G411" s="137">
        <v>287.3</v>
      </c>
      <c r="H411" s="138">
        <f t="shared" si="60"/>
        <v>0.99965205288796111</v>
      </c>
    </row>
    <row r="412" spans="1:8" s="4" customFormat="1" ht="66" customHeight="1">
      <c r="A412" s="70"/>
      <c r="B412" s="74" t="s">
        <v>357</v>
      </c>
      <c r="C412" s="74" t="s">
        <v>355</v>
      </c>
      <c r="D412" s="124"/>
      <c r="E412" s="127">
        <f t="shared" ref="E412:G413" si="68">E413</f>
        <v>5</v>
      </c>
      <c r="F412" s="127">
        <f t="shared" si="68"/>
        <v>5</v>
      </c>
      <c r="G412" s="127">
        <f t="shared" si="68"/>
        <v>5</v>
      </c>
      <c r="H412" s="138">
        <f t="shared" si="60"/>
        <v>1</v>
      </c>
    </row>
    <row r="413" spans="1:8" s="4" customFormat="1" ht="51.75" customHeight="1">
      <c r="A413" s="70"/>
      <c r="B413" s="74" t="s">
        <v>358</v>
      </c>
      <c r="C413" s="74" t="s">
        <v>356</v>
      </c>
      <c r="D413" s="124"/>
      <c r="E413" s="127">
        <f t="shared" si="68"/>
        <v>5</v>
      </c>
      <c r="F413" s="127">
        <f t="shared" si="68"/>
        <v>5</v>
      </c>
      <c r="G413" s="127">
        <f t="shared" si="68"/>
        <v>5</v>
      </c>
      <c r="H413" s="138">
        <f t="shared" ref="H413:H476" si="69">G413/F413</f>
        <v>1</v>
      </c>
    </row>
    <row r="414" spans="1:8" s="4" customFormat="1" ht="31.5">
      <c r="A414" s="70"/>
      <c r="B414" s="74" t="s">
        <v>12</v>
      </c>
      <c r="C414" s="74" t="s">
        <v>356</v>
      </c>
      <c r="D414" s="124" t="s">
        <v>326</v>
      </c>
      <c r="E414" s="127">
        <v>5</v>
      </c>
      <c r="F414" s="127">
        <v>5</v>
      </c>
      <c r="G414" s="137">
        <v>5</v>
      </c>
      <c r="H414" s="138">
        <f t="shared" si="69"/>
        <v>1</v>
      </c>
    </row>
    <row r="415" spans="1:8" s="4" customFormat="1" ht="47.25">
      <c r="A415" s="69">
        <v>18</v>
      </c>
      <c r="B415" s="69" t="s">
        <v>227</v>
      </c>
      <c r="C415" s="69" t="s">
        <v>228</v>
      </c>
      <c r="D415" s="128"/>
      <c r="E415" s="119">
        <f t="shared" ref="E415:G417" si="70">E416</f>
        <v>2037.5</v>
      </c>
      <c r="F415" s="119">
        <f t="shared" si="70"/>
        <v>2037.5</v>
      </c>
      <c r="G415" s="119">
        <f t="shared" si="70"/>
        <v>1985</v>
      </c>
      <c r="H415" s="135">
        <f t="shared" si="69"/>
        <v>0.97423312883435587</v>
      </c>
    </row>
    <row r="416" spans="1:8" s="4" customFormat="1" ht="31.5">
      <c r="A416" s="70"/>
      <c r="B416" s="70" t="s">
        <v>578</v>
      </c>
      <c r="C416" s="70" t="s">
        <v>229</v>
      </c>
      <c r="D416" s="114"/>
      <c r="E416" s="115">
        <f t="shared" si="70"/>
        <v>2037.5</v>
      </c>
      <c r="F416" s="115">
        <f t="shared" si="70"/>
        <v>2037.5</v>
      </c>
      <c r="G416" s="115">
        <f t="shared" si="70"/>
        <v>1985</v>
      </c>
      <c r="H416" s="138">
        <f t="shared" si="69"/>
        <v>0.97423312883435587</v>
      </c>
    </row>
    <row r="417" spans="1:8" s="4" customFormat="1" ht="31.5">
      <c r="A417" s="70"/>
      <c r="B417" s="70" t="s">
        <v>51</v>
      </c>
      <c r="C417" s="70" t="s">
        <v>230</v>
      </c>
      <c r="D417" s="114"/>
      <c r="E417" s="115">
        <f t="shared" si="70"/>
        <v>2037.5</v>
      </c>
      <c r="F417" s="115">
        <f t="shared" si="70"/>
        <v>2037.5</v>
      </c>
      <c r="G417" s="115">
        <f t="shared" si="70"/>
        <v>1985</v>
      </c>
      <c r="H417" s="138">
        <f t="shared" si="69"/>
        <v>0.97423312883435587</v>
      </c>
    </row>
    <row r="418" spans="1:8" s="4" customFormat="1" ht="94.5">
      <c r="A418" s="70"/>
      <c r="B418" s="70" t="s">
        <v>48</v>
      </c>
      <c r="C418" s="70" t="s">
        <v>230</v>
      </c>
      <c r="D418" s="114">
        <v>100</v>
      </c>
      <c r="E418" s="115">
        <v>2037.5</v>
      </c>
      <c r="F418" s="115">
        <v>2037.5</v>
      </c>
      <c r="G418" s="115">
        <v>1985</v>
      </c>
      <c r="H418" s="138">
        <f t="shared" si="69"/>
        <v>0.97423312883435587</v>
      </c>
    </row>
    <row r="419" spans="1:8" s="4" customFormat="1" ht="47.25">
      <c r="A419" s="69">
        <v>19</v>
      </c>
      <c r="B419" s="69" t="s">
        <v>231</v>
      </c>
      <c r="C419" s="69" t="s">
        <v>579</v>
      </c>
      <c r="D419" s="128"/>
      <c r="E419" s="119">
        <f t="shared" ref="E419:G421" si="71">E420</f>
        <v>21.3</v>
      </c>
      <c r="F419" s="119">
        <f t="shared" si="71"/>
        <v>21.3</v>
      </c>
      <c r="G419" s="119">
        <f t="shared" si="71"/>
        <v>21.3</v>
      </c>
      <c r="H419" s="138">
        <f t="shared" si="69"/>
        <v>1</v>
      </c>
    </row>
    <row r="420" spans="1:8" s="4" customFormat="1" ht="52.5" customHeight="1">
      <c r="A420" s="70"/>
      <c r="B420" s="70" t="s">
        <v>233</v>
      </c>
      <c r="C420" s="70" t="s">
        <v>232</v>
      </c>
      <c r="D420" s="114"/>
      <c r="E420" s="115">
        <f t="shared" si="71"/>
        <v>21.3</v>
      </c>
      <c r="F420" s="115">
        <f t="shared" si="71"/>
        <v>21.3</v>
      </c>
      <c r="G420" s="115">
        <f t="shared" si="71"/>
        <v>21.3</v>
      </c>
      <c r="H420" s="138">
        <f t="shared" si="69"/>
        <v>1</v>
      </c>
    </row>
    <row r="421" spans="1:8" s="4" customFormat="1" ht="31.5">
      <c r="A421" s="70"/>
      <c r="B421" s="70" t="s">
        <v>51</v>
      </c>
      <c r="C421" s="70" t="s">
        <v>234</v>
      </c>
      <c r="D421" s="114"/>
      <c r="E421" s="115">
        <f t="shared" si="71"/>
        <v>21.3</v>
      </c>
      <c r="F421" s="115">
        <f t="shared" si="71"/>
        <v>21.3</v>
      </c>
      <c r="G421" s="115">
        <f t="shared" si="71"/>
        <v>21.3</v>
      </c>
      <c r="H421" s="138">
        <f t="shared" si="69"/>
        <v>1</v>
      </c>
    </row>
    <row r="422" spans="1:8" s="4" customFormat="1" ht="31.5">
      <c r="A422" s="70"/>
      <c r="B422" s="70" t="s">
        <v>12</v>
      </c>
      <c r="C422" s="70" t="s">
        <v>234</v>
      </c>
      <c r="D422" s="114">
        <v>200</v>
      </c>
      <c r="E422" s="115">
        <v>21.3</v>
      </c>
      <c r="F422" s="115">
        <v>21.3</v>
      </c>
      <c r="G422" s="115">
        <v>21.3</v>
      </c>
      <c r="H422" s="138">
        <f t="shared" si="69"/>
        <v>1</v>
      </c>
    </row>
    <row r="423" spans="1:8" s="4" customFormat="1" ht="36.75" customHeight="1">
      <c r="A423" s="69">
        <v>20</v>
      </c>
      <c r="B423" s="69" t="s">
        <v>235</v>
      </c>
      <c r="C423" s="69" t="s">
        <v>238</v>
      </c>
      <c r="D423" s="128"/>
      <c r="E423" s="119">
        <f>E424+E429+E438+E441+E445+E454</f>
        <v>96669.900000000023</v>
      </c>
      <c r="F423" s="119">
        <f>F424+F429+F438+F441+F445+F454</f>
        <v>96609.900000000023</v>
      </c>
      <c r="G423" s="119">
        <f>G424+G429+G438+G441+G445+G454</f>
        <v>95208.700000000012</v>
      </c>
      <c r="H423" s="135">
        <f t="shared" si="69"/>
        <v>0.98549631041953245</v>
      </c>
    </row>
    <row r="424" spans="1:8" s="4" customFormat="1" ht="47.25">
      <c r="A424" s="70"/>
      <c r="B424" s="70" t="s">
        <v>236</v>
      </c>
      <c r="C424" s="70" t="s">
        <v>237</v>
      </c>
      <c r="D424" s="114"/>
      <c r="E424" s="129">
        <f>E425</f>
        <v>85219.900000000009</v>
      </c>
      <c r="F424" s="129">
        <f>F425</f>
        <v>85219.900000000009</v>
      </c>
      <c r="G424" s="129">
        <f>G425</f>
        <v>84702.1</v>
      </c>
      <c r="H424" s="138">
        <f t="shared" si="69"/>
        <v>0.99392395438154701</v>
      </c>
    </row>
    <row r="425" spans="1:8" s="4" customFormat="1" ht="31.5">
      <c r="A425" s="70"/>
      <c r="B425" s="70" t="s">
        <v>51</v>
      </c>
      <c r="C425" s="70" t="s">
        <v>239</v>
      </c>
      <c r="D425" s="114"/>
      <c r="E425" s="129">
        <f>E426+E427+E428</f>
        <v>85219.900000000009</v>
      </c>
      <c r="F425" s="129">
        <f>F426+F427+F428</f>
        <v>85219.900000000009</v>
      </c>
      <c r="G425" s="129">
        <f>G426+G427+G428</f>
        <v>84702.1</v>
      </c>
      <c r="H425" s="138">
        <f t="shared" si="69"/>
        <v>0.99392395438154701</v>
      </c>
    </row>
    <row r="426" spans="1:8" s="4" customFormat="1" ht="94.5">
      <c r="A426" s="70"/>
      <c r="B426" s="70" t="s">
        <v>48</v>
      </c>
      <c r="C426" s="70" t="s">
        <v>239</v>
      </c>
      <c r="D426" s="114">
        <v>100</v>
      </c>
      <c r="E426" s="129">
        <v>74977.5</v>
      </c>
      <c r="F426" s="129">
        <v>74977.5</v>
      </c>
      <c r="G426" s="137">
        <v>74949.5</v>
      </c>
      <c r="H426" s="138">
        <f t="shared" si="69"/>
        <v>0.99962655463305661</v>
      </c>
    </row>
    <row r="427" spans="1:8" s="4" customFormat="1" ht="31.5" customHeight="1">
      <c r="A427" s="70"/>
      <c r="B427" s="70" t="s">
        <v>12</v>
      </c>
      <c r="C427" s="70" t="s">
        <v>239</v>
      </c>
      <c r="D427" s="114">
        <v>200</v>
      </c>
      <c r="E427" s="129">
        <v>9923.2999999999993</v>
      </c>
      <c r="F427" s="129">
        <v>9923.2999999999993</v>
      </c>
      <c r="G427" s="115">
        <v>9433.7999999999993</v>
      </c>
      <c r="H427" s="138">
        <f t="shared" si="69"/>
        <v>0.95067165156752287</v>
      </c>
    </row>
    <row r="428" spans="1:8" s="4" customFormat="1" ht="18" customHeight="1">
      <c r="A428" s="70"/>
      <c r="B428" s="70" t="s">
        <v>49</v>
      </c>
      <c r="C428" s="70" t="s">
        <v>239</v>
      </c>
      <c r="D428" s="114">
        <v>800</v>
      </c>
      <c r="E428" s="129">
        <v>319.10000000000002</v>
      </c>
      <c r="F428" s="129">
        <v>319.10000000000002</v>
      </c>
      <c r="G428" s="137">
        <v>318.8</v>
      </c>
      <c r="H428" s="138">
        <f t="shared" si="69"/>
        <v>0.99905985584456281</v>
      </c>
    </row>
    <row r="429" spans="1:8" s="5" customFormat="1" ht="47.25">
      <c r="A429" s="70"/>
      <c r="B429" s="70" t="s">
        <v>215</v>
      </c>
      <c r="C429" s="70" t="s">
        <v>240</v>
      </c>
      <c r="D429" s="114"/>
      <c r="E429" s="129">
        <f>E435+E432+E430</f>
        <v>4113.6000000000004</v>
      </c>
      <c r="F429" s="129">
        <f>F435+F432+F430</f>
        <v>4113.6000000000004</v>
      </c>
      <c r="G429" s="129">
        <f>G435+G432+G430</f>
        <v>4113.0999999999995</v>
      </c>
      <c r="H429" s="138">
        <f t="shared" si="69"/>
        <v>0.99987845196421599</v>
      </c>
    </row>
    <row r="430" spans="1:8" s="4" customFormat="1" ht="66" customHeight="1">
      <c r="A430" s="70"/>
      <c r="B430" s="70" t="s">
        <v>580</v>
      </c>
      <c r="C430" s="70" t="s">
        <v>370</v>
      </c>
      <c r="D430" s="114"/>
      <c r="E430" s="129">
        <f>E431</f>
        <v>15</v>
      </c>
      <c r="F430" s="129">
        <f>F431</f>
        <v>15</v>
      </c>
      <c r="G430" s="129">
        <f>G431</f>
        <v>15</v>
      </c>
      <c r="H430" s="138">
        <f t="shared" si="69"/>
        <v>1</v>
      </c>
    </row>
    <row r="431" spans="1:8" s="4" customFormat="1" ht="31.5">
      <c r="A431" s="70"/>
      <c r="B431" s="70" t="s">
        <v>12</v>
      </c>
      <c r="C431" s="70" t="s">
        <v>370</v>
      </c>
      <c r="D431" s="114">
        <v>200</v>
      </c>
      <c r="E431" s="129">
        <v>15</v>
      </c>
      <c r="F431" s="129">
        <v>15</v>
      </c>
      <c r="G431" s="115">
        <v>15</v>
      </c>
      <c r="H431" s="138">
        <f t="shared" si="69"/>
        <v>1</v>
      </c>
    </row>
    <row r="432" spans="1:8" s="4" customFormat="1" ht="173.45" customHeight="1">
      <c r="A432" s="70"/>
      <c r="B432" s="70" t="s">
        <v>581</v>
      </c>
      <c r="C432" s="70" t="s">
        <v>241</v>
      </c>
      <c r="D432" s="114"/>
      <c r="E432" s="129">
        <f>E433+E434</f>
        <v>640.6</v>
      </c>
      <c r="F432" s="129">
        <f>F433+F434</f>
        <v>640.6</v>
      </c>
      <c r="G432" s="129">
        <f>G433+G434</f>
        <v>640.20000000000005</v>
      </c>
      <c r="H432" s="138">
        <f t="shared" si="69"/>
        <v>0.99937558538869808</v>
      </c>
    </row>
    <row r="433" spans="1:8" s="4" customFormat="1" ht="94.5">
      <c r="A433" s="70"/>
      <c r="B433" s="70" t="s">
        <v>48</v>
      </c>
      <c r="C433" s="70" t="s">
        <v>241</v>
      </c>
      <c r="D433" s="114">
        <v>100</v>
      </c>
      <c r="E433" s="129">
        <v>558.6</v>
      </c>
      <c r="F433" s="129">
        <v>558.6</v>
      </c>
      <c r="G433" s="137">
        <v>558.20000000000005</v>
      </c>
      <c r="H433" s="138">
        <f t="shared" si="69"/>
        <v>0.99928392409595423</v>
      </c>
    </row>
    <row r="434" spans="1:8" s="4" customFormat="1" ht="31.5">
      <c r="A434" s="70"/>
      <c r="B434" s="70" t="s">
        <v>12</v>
      </c>
      <c r="C434" s="70" t="s">
        <v>241</v>
      </c>
      <c r="D434" s="114">
        <v>200</v>
      </c>
      <c r="E434" s="129">
        <v>82</v>
      </c>
      <c r="F434" s="129">
        <v>82</v>
      </c>
      <c r="G434" s="137">
        <v>82</v>
      </c>
      <c r="H434" s="138">
        <f t="shared" si="69"/>
        <v>1</v>
      </c>
    </row>
    <row r="435" spans="1:8" s="4" customFormat="1" ht="63">
      <c r="A435" s="70"/>
      <c r="B435" s="70" t="s">
        <v>242</v>
      </c>
      <c r="C435" s="70" t="s">
        <v>243</v>
      </c>
      <c r="D435" s="114"/>
      <c r="E435" s="129">
        <f>E436+E437</f>
        <v>3458</v>
      </c>
      <c r="F435" s="129">
        <f>F436+F437</f>
        <v>3458</v>
      </c>
      <c r="G435" s="129">
        <f>G436+G437</f>
        <v>3457.8999999999996</v>
      </c>
      <c r="H435" s="138">
        <f t="shared" si="69"/>
        <v>0.99997108155002878</v>
      </c>
    </row>
    <row r="436" spans="1:8" s="4" customFormat="1" ht="94.5">
      <c r="A436" s="70"/>
      <c r="B436" s="70" t="s">
        <v>48</v>
      </c>
      <c r="C436" s="70" t="s">
        <v>243</v>
      </c>
      <c r="D436" s="114">
        <v>100</v>
      </c>
      <c r="E436" s="129">
        <v>3130.3</v>
      </c>
      <c r="F436" s="129">
        <v>3130.3</v>
      </c>
      <c r="G436" s="115">
        <v>3130.2</v>
      </c>
      <c r="H436" s="138">
        <f t="shared" si="69"/>
        <v>0.99996805418011037</v>
      </c>
    </row>
    <row r="437" spans="1:8" s="4" customFormat="1" ht="31.5">
      <c r="A437" s="70"/>
      <c r="B437" s="70" t="s">
        <v>12</v>
      </c>
      <c r="C437" s="70" t="s">
        <v>243</v>
      </c>
      <c r="D437" s="114">
        <v>200</v>
      </c>
      <c r="E437" s="129">
        <v>327.7</v>
      </c>
      <c r="F437" s="129">
        <v>327.7</v>
      </c>
      <c r="G437" s="137">
        <v>327.7</v>
      </c>
      <c r="H437" s="138">
        <f t="shared" si="69"/>
        <v>1</v>
      </c>
    </row>
    <row r="438" spans="1:8" s="4" customFormat="1" ht="31.5">
      <c r="A438" s="70"/>
      <c r="B438" s="70" t="s">
        <v>244</v>
      </c>
      <c r="C438" s="70" t="s">
        <v>245</v>
      </c>
      <c r="D438" s="114"/>
      <c r="E438" s="129">
        <f t="shared" ref="E438:G439" si="72">E439</f>
        <v>818.1</v>
      </c>
      <c r="F438" s="129">
        <f t="shared" si="72"/>
        <v>758.1</v>
      </c>
      <c r="G438" s="129">
        <f t="shared" si="72"/>
        <v>0</v>
      </c>
      <c r="H438" s="138">
        <f t="shared" si="69"/>
        <v>0</v>
      </c>
    </row>
    <row r="439" spans="1:8" s="4" customFormat="1" ht="31.5">
      <c r="A439" s="70"/>
      <c r="B439" s="70" t="s">
        <v>246</v>
      </c>
      <c r="C439" s="70" t="s">
        <v>247</v>
      </c>
      <c r="D439" s="114"/>
      <c r="E439" s="129">
        <f t="shared" si="72"/>
        <v>818.1</v>
      </c>
      <c r="F439" s="129">
        <f t="shared" si="72"/>
        <v>758.1</v>
      </c>
      <c r="G439" s="129">
        <f t="shared" si="72"/>
        <v>0</v>
      </c>
      <c r="H439" s="138">
        <f t="shared" si="69"/>
        <v>0</v>
      </c>
    </row>
    <row r="440" spans="1:8" s="4" customFormat="1" ht="15" customHeight="1">
      <c r="A440" s="70"/>
      <c r="B440" s="70" t="s">
        <v>49</v>
      </c>
      <c r="C440" s="70" t="s">
        <v>247</v>
      </c>
      <c r="D440" s="114">
        <v>800</v>
      </c>
      <c r="E440" s="129">
        <v>818.1</v>
      </c>
      <c r="F440" s="129">
        <v>758.1</v>
      </c>
      <c r="G440" s="137">
        <v>0</v>
      </c>
      <c r="H440" s="138">
        <f t="shared" si="69"/>
        <v>0</v>
      </c>
    </row>
    <row r="441" spans="1:8" s="71" customFormat="1" ht="30.75" customHeight="1">
      <c r="A441" s="70"/>
      <c r="B441" s="70" t="s">
        <v>248</v>
      </c>
      <c r="C441" s="70" t="s">
        <v>249</v>
      </c>
      <c r="D441" s="114"/>
      <c r="E441" s="129">
        <f>E442</f>
        <v>748.2</v>
      </c>
      <c r="F441" s="129">
        <f>F442</f>
        <v>748.2</v>
      </c>
      <c r="G441" s="129">
        <f>G442</f>
        <v>748.2</v>
      </c>
      <c r="H441" s="138">
        <f t="shared" si="69"/>
        <v>1</v>
      </c>
    </row>
    <row r="442" spans="1:8" s="71" customFormat="1" ht="48" customHeight="1">
      <c r="A442" s="70"/>
      <c r="B442" s="70" t="s">
        <v>250</v>
      </c>
      <c r="C442" s="70" t="s">
        <v>251</v>
      </c>
      <c r="D442" s="114"/>
      <c r="E442" s="129">
        <f>E443+E444</f>
        <v>748.2</v>
      </c>
      <c r="F442" s="129">
        <f>F443+F444</f>
        <v>748.2</v>
      </c>
      <c r="G442" s="129">
        <f>G443+G444</f>
        <v>748.2</v>
      </c>
      <c r="H442" s="138">
        <f t="shared" si="69"/>
        <v>1</v>
      </c>
    </row>
    <row r="443" spans="1:8" s="5" customFormat="1" ht="94.5">
      <c r="A443" s="70"/>
      <c r="B443" s="70" t="s">
        <v>48</v>
      </c>
      <c r="C443" s="70" t="s">
        <v>251</v>
      </c>
      <c r="D443" s="114">
        <v>100</v>
      </c>
      <c r="E443" s="129">
        <v>728.2</v>
      </c>
      <c r="F443" s="129">
        <v>728.2</v>
      </c>
      <c r="G443" s="77">
        <v>728.2</v>
      </c>
      <c r="H443" s="138">
        <f t="shared" si="69"/>
        <v>1</v>
      </c>
    </row>
    <row r="444" spans="1:8" s="4" customFormat="1" ht="31.5">
      <c r="A444" s="70"/>
      <c r="B444" s="70" t="s">
        <v>12</v>
      </c>
      <c r="C444" s="70" t="s">
        <v>251</v>
      </c>
      <c r="D444" s="114">
        <v>200</v>
      </c>
      <c r="E444" s="129">
        <v>20</v>
      </c>
      <c r="F444" s="129">
        <v>20</v>
      </c>
      <c r="G444" s="77">
        <v>20</v>
      </c>
      <c r="H444" s="138">
        <f t="shared" si="69"/>
        <v>1</v>
      </c>
    </row>
    <row r="445" spans="1:8" s="4" customFormat="1" ht="31.5">
      <c r="A445" s="70"/>
      <c r="B445" s="70" t="s">
        <v>252</v>
      </c>
      <c r="C445" s="70" t="s">
        <v>253</v>
      </c>
      <c r="D445" s="114"/>
      <c r="E445" s="129">
        <f>E446+E452+E448</f>
        <v>852.30000000000007</v>
      </c>
      <c r="F445" s="129">
        <f>F446+F452+F448</f>
        <v>852.30000000000007</v>
      </c>
      <c r="G445" s="129">
        <f>G446+G452+G448</f>
        <v>727.5</v>
      </c>
      <c r="H445" s="138">
        <f t="shared" si="69"/>
        <v>0.85357268567405831</v>
      </c>
    </row>
    <row r="446" spans="1:8" s="4" customFormat="1" ht="50.25" customHeight="1">
      <c r="A446" s="70"/>
      <c r="B446" s="70" t="s">
        <v>254</v>
      </c>
      <c r="C446" s="70" t="s">
        <v>255</v>
      </c>
      <c r="D446" s="114"/>
      <c r="E446" s="129">
        <f>E447</f>
        <v>100</v>
      </c>
      <c r="F446" s="129">
        <f>F447</f>
        <v>100</v>
      </c>
      <c r="G446" s="129">
        <f>G447</f>
        <v>58</v>
      </c>
      <c r="H446" s="138">
        <f t="shared" si="69"/>
        <v>0.57999999999999996</v>
      </c>
    </row>
    <row r="447" spans="1:8" s="4" customFormat="1" ht="31.5" customHeight="1">
      <c r="A447" s="70"/>
      <c r="B447" s="70" t="s">
        <v>12</v>
      </c>
      <c r="C447" s="70" t="s">
        <v>255</v>
      </c>
      <c r="D447" s="114">
        <v>200</v>
      </c>
      <c r="E447" s="129">
        <v>100</v>
      </c>
      <c r="F447" s="129">
        <v>100</v>
      </c>
      <c r="G447" s="77">
        <v>58</v>
      </c>
      <c r="H447" s="138">
        <f t="shared" si="69"/>
        <v>0.57999999999999996</v>
      </c>
    </row>
    <row r="448" spans="1:8" s="4" customFormat="1" ht="31.5">
      <c r="A448" s="70"/>
      <c r="B448" s="126" t="s">
        <v>256</v>
      </c>
      <c r="C448" s="70" t="s">
        <v>257</v>
      </c>
      <c r="D448" s="114"/>
      <c r="E448" s="129">
        <f>E449+E450+E451</f>
        <v>570.20000000000005</v>
      </c>
      <c r="F448" s="129">
        <f>F449+F450+F451</f>
        <v>570.20000000000005</v>
      </c>
      <c r="G448" s="129">
        <f>G449+G450+G451</f>
        <v>499.6</v>
      </c>
      <c r="H448" s="138">
        <f t="shared" si="69"/>
        <v>0.8761837951595931</v>
      </c>
    </row>
    <row r="449" spans="1:8" s="4" customFormat="1" ht="37.5" customHeight="1">
      <c r="A449" s="70"/>
      <c r="B449" s="70" t="s">
        <v>12</v>
      </c>
      <c r="C449" s="70" t="s">
        <v>257</v>
      </c>
      <c r="D449" s="114">
        <v>200</v>
      </c>
      <c r="E449" s="129">
        <v>462</v>
      </c>
      <c r="F449" s="129">
        <v>462</v>
      </c>
      <c r="G449" s="137">
        <v>426</v>
      </c>
      <c r="H449" s="138">
        <f t="shared" si="69"/>
        <v>0.92207792207792205</v>
      </c>
    </row>
    <row r="450" spans="1:8" s="4" customFormat="1" ht="54" customHeight="1">
      <c r="A450" s="70"/>
      <c r="B450" s="93" t="s">
        <v>567</v>
      </c>
      <c r="C450" s="70" t="s">
        <v>257</v>
      </c>
      <c r="D450" s="114">
        <v>400</v>
      </c>
      <c r="E450" s="129">
        <v>55.1</v>
      </c>
      <c r="F450" s="129">
        <v>55.1</v>
      </c>
      <c r="G450" s="137">
        <v>20.5</v>
      </c>
      <c r="H450" s="138">
        <f t="shared" si="69"/>
        <v>0.3720508166969147</v>
      </c>
    </row>
    <row r="451" spans="1:8" s="4" customFormat="1" ht="20.25" customHeight="1">
      <c r="A451" s="70"/>
      <c r="B451" s="57" t="s">
        <v>49</v>
      </c>
      <c r="C451" s="70" t="s">
        <v>257</v>
      </c>
      <c r="D451" s="114">
        <v>800</v>
      </c>
      <c r="E451" s="129">
        <v>53.1</v>
      </c>
      <c r="F451" s="129">
        <v>53.1</v>
      </c>
      <c r="G451" s="137">
        <v>53.1</v>
      </c>
      <c r="H451" s="138">
        <f t="shared" si="69"/>
        <v>1</v>
      </c>
    </row>
    <row r="452" spans="1:8" s="4" customFormat="1" ht="34.15" customHeight="1">
      <c r="A452" s="70"/>
      <c r="B452" s="70" t="s">
        <v>258</v>
      </c>
      <c r="C452" s="70" t="s">
        <v>259</v>
      </c>
      <c r="D452" s="114"/>
      <c r="E452" s="129">
        <f>E453</f>
        <v>182.1</v>
      </c>
      <c r="F452" s="129">
        <f>F453</f>
        <v>182.1</v>
      </c>
      <c r="G452" s="129">
        <f>G453</f>
        <v>169.9</v>
      </c>
      <c r="H452" s="138">
        <f t="shared" si="69"/>
        <v>0.93300384404173542</v>
      </c>
    </row>
    <row r="453" spans="1:8" s="4" customFormat="1" ht="36.75" customHeight="1">
      <c r="A453" s="70"/>
      <c r="B453" s="70" t="s">
        <v>12</v>
      </c>
      <c r="C453" s="70" t="s">
        <v>259</v>
      </c>
      <c r="D453" s="114">
        <v>200</v>
      </c>
      <c r="E453" s="115">
        <v>182.1</v>
      </c>
      <c r="F453" s="115">
        <v>182.1</v>
      </c>
      <c r="G453" s="77">
        <v>169.9</v>
      </c>
      <c r="H453" s="138">
        <f t="shared" si="69"/>
        <v>0.93300384404173542</v>
      </c>
    </row>
    <row r="454" spans="1:8" s="4" customFormat="1" ht="23.25" customHeight="1">
      <c r="A454" s="70"/>
      <c r="B454" s="130" t="s">
        <v>582</v>
      </c>
      <c r="C454" s="131" t="s">
        <v>583</v>
      </c>
      <c r="D454" s="105"/>
      <c r="E454" s="115">
        <f t="shared" ref="E454:G455" si="73">E455</f>
        <v>4917.8</v>
      </c>
      <c r="F454" s="115">
        <f t="shared" si="73"/>
        <v>4917.8</v>
      </c>
      <c r="G454" s="115">
        <f t="shared" si="73"/>
        <v>4917.8</v>
      </c>
      <c r="H454" s="138">
        <f t="shared" si="69"/>
        <v>1</v>
      </c>
    </row>
    <row r="455" spans="1:8" s="4" customFormat="1" ht="49.5" customHeight="1">
      <c r="A455" s="70"/>
      <c r="B455" s="132" t="s">
        <v>584</v>
      </c>
      <c r="C455" s="131" t="s">
        <v>585</v>
      </c>
      <c r="D455" s="105"/>
      <c r="E455" s="115">
        <f t="shared" si="73"/>
        <v>4917.8</v>
      </c>
      <c r="F455" s="115">
        <f t="shared" si="73"/>
        <v>4917.8</v>
      </c>
      <c r="G455" s="115">
        <f t="shared" si="73"/>
        <v>4917.8</v>
      </c>
      <c r="H455" s="138">
        <f t="shared" si="69"/>
        <v>1</v>
      </c>
    </row>
    <row r="456" spans="1:8" s="5" customFormat="1" ht="15.75">
      <c r="A456" s="70"/>
      <c r="B456" s="57" t="s">
        <v>49</v>
      </c>
      <c r="C456" s="131" t="s">
        <v>585</v>
      </c>
      <c r="D456" s="105" t="s">
        <v>586</v>
      </c>
      <c r="E456" s="115">
        <v>4917.8</v>
      </c>
      <c r="F456" s="115">
        <v>4917.8</v>
      </c>
      <c r="G456" s="77">
        <v>4917.8</v>
      </c>
      <c r="H456" s="138">
        <f t="shared" si="69"/>
        <v>1</v>
      </c>
    </row>
    <row r="457" spans="1:8" s="4" customFormat="1" ht="18.600000000000001" customHeight="1">
      <c r="A457" s="69">
        <v>21</v>
      </c>
      <c r="B457" s="69" t="s">
        <v>260</v>
      </c>
      <c r="C457" s="69" t="s">
        <v>261</v>
      </c>
      <c r="D457" s="128"/>
      <c r="E457" s="119">
        <f>E458+E463+E466+E471</f>
        <v>60310.499999999993</v>
      </c>
      <c r="F457" s="119">
        <f>F458+F463+F466+F471</f>
        <v>60310.499999999993</v>
      </c>
      <c r="G457" s="119">
        <f>G458+G463+G466+G471</f>
        <v>60259.799999999996</v>
      </c>
      <c r="H457" s="135">
        <f t="shared" si="69"/>
        <v>0.99915935036187731</v>
      </c>
    </row>
    <row r="458" spans="1:8" s="4" customFormat="1" ht="31.5">
      <c r="A458" s="70"/>
      <c r="B458" s="70" t="s">
        <v>262</v>
      </c>
      <c r="C458" s="70" t="s">
        <v>263</v>
      </c>
      <c r="D458" s="114"/>
      <c r="E458" s="115">
        <f>E459</f>
        <v>17066.599999999999</v>
      </c>
      <c r="F458" s="115">
        <f>F459</f>
        <v>17066.599999999999</v>
      </c>
      <c r="G458" s="115">
        <f>G459</f>
        <v>17015.900000000001</v>
      </c>
      <c r="H458" s="138">
        <f t="shared" si="69"/>
        <v>0.99702928527064572</v>
      </c>
    </row>
    <row r="459" spans="1:8" s="4" customFormat="1" ht="34.15" customHeight="1">
      <c r="A459" s="70"/>
      <c r="B459" s="70" t="s">
        <v>51</v>
      </c>
      <c r="C459" s="70" t="s">
        <v>264</v>
      </c>
      <c r="D459" s="114"/>
      <c r="E459" s="115">
        <f>E460+E461+E462</f>
        <v>17066.599999999999</v>
      </c>
      <c r="F459" s="115">
        <f>F460+F461+F462</f>
        <v>17066.599999999999</v>
      </c>
      <c r="G459" s="115">
        <f>G460+G461+G462</f>
        <v>17015.900000000001</v>
      </c>
      <c r="H459" s="138">
        <f t="shared" si="69"/>
        <v>0.99702928527064572</v>
      </c>
    </row>
    <row r="460" spans="1:8" s="4" customFormat="1" ht="96.75" customHeight="1">
      <c r="A460" s="70"/>
      <c r="B460" s="70" t="s">
        <v>48</v>
      </c>
      <c r="C460" s="70" t="s">
        <v>264</v>
      </c>
      <c r="D460" s="114">
        <v>100</v>
      </c>
      <c r="E460" s="115">
        <v>15068.4</v>
      </c>
      <c r="F460" s="115">
        <v>15068.4</v>
      </c>
      <c r="G460" s="77">
        <v>15018.2</v>
      </c>
      <c r="H460" s="138">
        <f t="shared" si="69"/>
        <v>0.99666852485997193</v>
      </c>
    </row>
    <row r="461" spans="1:8" s="4" customFormat="1" ht="33" customHeight="1">
      <c r="A461" s="70"/>
      <c r="B461" s="70" t="s">
        <v>12</v>
      </c>
      <c r="C461" s="70" t="s">
        <v>264</v>
      </c>
      <c r="D461" s="114">
        <v>200</v>
      </c>
      <c r="E461" s="115">
        <v>1998.1</v>
      </c>
      <c r="F461" s="115">
        <v>1998.1</v>
      </c>
      <c r="G461" s="137">
        <v>1997.7</v>
      </c>
      <c r="H461" s="138">
        <f t="shared" si="69"/>
        <v>0.99979980981932848</v>
      </c>
    </row>
    <row r="462" spans="1:8" s="4" customFormat="1" ht="18" customHeight="1">
      <c r="A462" s="70"/>
      <c r="B462" s="70" t="s">
        <v>49</v>
      </c>
      <c r="C462" s="70" t="s">
        <v>264</v>
      </c>
      <c r="D462" s="114">
        <v>800</v>
      </c>
      <c r="E462" s="115">
        <v>0.1</v>
      </c>
      <c r="F462" s="115">
        <v>0.1</v>
      </c>
      <c r="G462" s="77">
        <v>0</v>
      </c>
      <c r="H462" s="138">
        <f t="shared" si="69"/>
        <v>0</v>
      </c>
    </row>
    <row r="463" spans="1:8" s="4" customFormat="1" ht="47.25">
      <c r="A463" s="70"/>
      <c r="B463" s="70" t="s">
        <v>265</v>
      </c>
      <c r="C463" s="70" t="s">
        <v>266</v>
      </c>
      <c r="D463" s="114"/>
      <c r="E463" s="115">
        <f t="shared" ref="E463:G464" si="74">E464</f>
        <v>4319.6000000000004</v>
      </c>
      <c r="F463" s="115">
        <f t="shared" si="74"/>
        <v>4319.6000000000004</v>
      </c>
      <c r="G463" s="115">
        <f t="shared" si="74"/>
        <v>4319.6000000000004</v>
      </c>
      <c r="H463" s="138">
        <f t="shared" si="69"/>
        <v>1</v>
      </c>
    </row>
    <row r="464" spans="1:8" s="4" customFormat="1" ht="47.25">
      <c r="A464" s="70"/>
      <c r="B464" s="70" t="s">
        <v>267</v>
      </c>
      <c r="C464" s="70" t="s">
        <v>268</v>
      </c>
      <c r="D464" s="114"/>
      <c r="E464" s="115">
        <f t="shared" si="74"/>
        <v>4319.6000000000004</v>
      </c>
      <c r="F464" s="115">
        <f t="shared" si="74"/>
        <v>4319.6000000000004</v>
      </c>
      <c r="G464" s="115">
        <f t="shared" si="74"/>
        <v>4319.6000000000004</v>
      </c>
      <c r="H464" s="138">
        <f t="shared" si="69"/>
        <v>1</v>
      </c>
    </row>
    <row r="465" spans="1:8" s="4" customFormat="1" ht="33" customHeight="1">
      <c r="A465" s="70"/>
      <c r="B465" s="70" t="s">
        <v>269</v>
      </c>
      <c r="C465" s="70" t="s">
        <v>268</v>
      </c>
      <c r="D465" s="114">
        <v>700</v>
      </c>
      <c r="E465" s="115">
        <v>4319.6000000000004</v>
      </c>
      <c r="F465" s="115">
        <v>4319.6000000000004</v>
      </c>
      <c r="G465" s="77">
        <v>4319.6000000000004</v>
      </c>
      <c r="H465" s="138">
        <f t="shared" si="69"/>
        <v>1</v>
      </c>
    </row>
    <row r="466" spans="1:8" s="4" customFormat="1" ht="31.5">
      <c r="A466" s="70"/>
      <c r="B466" s="70" t="s">
        <v>270</v>
      </c>
      <c r="C466" s="70" t="s">
        <v>271</v>
      </c>
      <c r="D466" s="114"/>
      <c r="E466" s="115">
        <f>E467+E469</f>
        <v>31781.7</v>
      </c>
      <c r="F466" s="115">
        <f>F467+F469</f>
        <v>31781.7</v>
      </c>
      <c r="G466" s="115">
        <f>G467+G469</f>
        <v>31781.7</v>
      </c>
      <c r="H466" s="138">
        <f t="shared" si="69"/>
        <v>1</v>
      </c>
    </row>
    <row r="467" spans="1:8" s="4" customFormat="1" ht="31.5">
      <c r="A467" s="73"/>
      <c r="B467" s="72" t="s">
        <v>452</v>
      </c>
      <c r="C467" s="74" t="s">
        <v>453</v>
      </c>
      <c r="D467" s="76"/>
      <c r="E467" s="77">
        <f>E468</f>
        <v>6500</v>
      </c>
      <c r="F467" s="77">
        <f>F468</f>
        <v>6500</v>
      </c>
      <c r="G467" s="77">
        <f>G468</f>
        <v>6500</v>
      </c>
      <c r="H467" s="138">
        <f t="shared" si="69"/>
        <v>1</v>
      </c>
    </row>
    <row r="468" spans="1:8" s="4" customFormat="1" ht="18.600000000000001" customHeight="1">
      <c r="A468" s="73"/>
      <c r="B468" s="74" t="s">
        <v>176</v>
      </c>
      <c r="C468" s="74" t="s">
        <v>453</v>
      </c>
      <c r="D468" s="76" t="s">
        <v>328</v>
      </c>
      <c r="E468" s="77">
        <v>6500</v>
      </c>
      <c r="F468" s="77">
        <v>6500</v>
      </c>
      <c r="G468" s="137">
        <v>6500</v>
      </c>
      <c r="H468" s="138">
        <f t="shared" si="69"/>
        <v>1</v>
      </c>
    </row>
    <row r="469" spans="1:8" s="4" customFormat="1" ht="52.5" customHeight="1">
      <c r="A469" s="73"/>
      <c r="B469" s="57" t="s">
        <v>587</v>
      </c>
      <c r="C469" s="57" t="s">
        <v>588</v>
      </c>
      <c r="D469" s="57"/>
      <c r="E469" s="77">
        <f>E470</f>
        <v>25281.7</v>
      </c>
      <c r="F469" s="77">
        <f>F470</f>
        <v>25281.7</v>
      </c>
      <c r="G469" s="77">
        <f>G470</f>
        <v>25281.7</v>
      </c>
      <c r="H469" s="138">
        <f t="shared" si="69"/>
        <v>1</v>
      </c>
    </row>
    <row r="470" spans="1:8" s="4" customFormat="1" ht="21" customHeight="1">
      <c r="A470" s="73"/>
      <c r="B470" s="57" t="s">
        <v>176</v>
      </c>
      <c r="C470" s="57" t="s">
        <v>588</v>
      </c>
      <c r="D470" s="57">
        <v>500</v>
      </c>
      <c r="E470" s="77">
        <v>25281.7</v>
      </c>
      <c r="F470" s="77">
        <v>25281.7</v>
      </c>
      <c r="G470" s="8">
        <v>25281.7</v>
      </c>
      <c r="H470" s="138">
        <f t="shared" si="69"/>
        <v>1</v>
      </c>
    </row>
    <row r="471" spans="1:8" s="4" customFormat="1" ht="15" customHeight="1">
      <c r="A471" s="73"/>
      <c r="B471" s="57" t="s">
        <v>589</v>
      </c>
      <c r="C471" s="74" t="s">
        <v>590</v>
      </c>
      <c r="D471" s="76"/>
      <c r="E471" s="77">
        <f t="shared" ref="E471:G472" si="75">E472</f>
        <v>7142.6</v>
      </c>
      <c r="F471" s="77">
        <f t="shared" si="75"/>
        <v>7142.6</v>
      </c>
      <c r="G471" s="77">
        <f t="shared" si="75"/>
        <v>7142.6</v>
      </c>
      <c r="H471" s="138">
        <f t="shared" si="69"/>
        <v>1</v>
      </c>
    </row>
    <row r="472" spans="1:8" s="4" customFormat="1" ht="53.25" customHeight="1">
      <c r="A472" s="73"/>
      <c r="B472" s="57" t="s">
        <v>591</v>
      </c>
      <c r="C472" s="74" t="s">
        <v>592</v>
      </c>
      <c r="D472" s="76"/>
      <c r="E472" s="77">
        <f t="shared" si="75"/>
        <v>7142.6</v>
      </c>
      <c r="F472" s="77">
        <f t="shared" si="75"/>
        <v>7142.6</v>
      </c>
      <c r="G472" s="77">
        <f t="shared" si="75"/>
        <v>7142.6</v>
      </c>
      <c r="H472" s="138">
        <f t="shared" si="69"/>
        <v>1</v>
      </c>
    </row>
    <row r="473" spans="1:8" s="4" customFormat="1" ht="19.5" customHeight="1">
      <c r="A473" s="73"/>
      <c r="B473" s="57" t="s">
        <v>176</v>
      </c>
      <c r="C473" s="74" t="s">
        <v>592</v>
      </c>
      <c r="D473" s="76" t="s">
        <v>328</v>
      </c>
      <c r="E473" s="77">
        <v>7142.6</v>
      </c>
      <c r="F473" s="77">
        <v>7142.6</v>
      </c>
      <c r="G473" s="8">
        <v>7142.6</v>
      </c>
      <c r="H473" s="138">
        <f t="shared" si="69"/>
        <v>1</v>
      </c>
    </row>
    <row r="474" spans="1:8" s="4" customFormat="1" ht="49.15" customHeight="1">
      <c r="A474" s="16">
        <v>22</v>
      </c>
      <c r="B474" s="69" t="s">
        <v>272</v>
      </c>
      <c r="C474" s="16" t="s">
        <v>273</v>
      </c>
      <c r="D474" s="96"/>
      <c r="E474" s="85">
        <f>E475+E478+E484</f>
        <v>5199</v>
      </c>
      <c r="F474" s="85">
        <f>F475+F478+F484</f>
        <v>5199</v>
      </c>
      <c r="G474" s="85">
        <f>G475+G478+G484</f>
        <v>5187.5</v>
      </c>
      <c r="H474" s="135">
        <f t="shared" si="69"/>
        <v>0.99778803616080014</v>
      </c>
    </row>
    <row r="475" spans="1:8" s="4" customFormat="1" ht="56.25" customHeight="1">
      <c r="A475" s="73"/>
      <c r="B475" s="70" t="s">
        <v>274</v>
      </c>
      <c r="C475" s="73" t="s">
        <v>275</v>
      </c>
      <c r="D475" s="64"/>
      <c r="E475" s="77">
        <f t="shared" ref="E475:G476" si="76">E476</f>
        <v>2234.8000000000002</v>
      </c>
      <c r="F475" s="77">
        <f t="shared" si="76"/>
        <v>2234.8000000000002</v>
      </c>
      <c r="G475" s="77">
        <f t="shared" si="76"/>
        <v>2234.5</v>
      </c>
      <c r="H475" s="138">
        <f t="shared" si="69"/>
        <v>0.99986575979953451</v>
      </c>
    </row>
    <row r="476" spans="1:8" s="4" customFormat="1" ht="37.5" customHeight="1">
      <c r="A476" s="73"/>
      <c r="B476" s="70" t="s">
        <v>51</v>
      </c>
      <c r="C476" s="73" t="s">
        <v>276</v>
      </c>
      <c r="D476" s="64"/>
      <c r="E476" s="77">
        <f t="shared" si="76"/>
        <v>2234.8000000000002</v>
      </c>
      <c r="F476" s="77">
        <f t="shared" si="76"/>
        <v>2234.8000000000002</v>
      </c>
      <c r="G476" s="77">
        <f t="shared" si="76"/>
        <v>2234.5</v>
      </c>
      <c r="H476" s="138">
        <f t="shared" si="69"/>
        <v>0.99986575979953451</v>
      </c>
    </row>
    <row r="477" spans="1:8" s="4" customFormat="1" ht="100.5" customHeight="1">
      <c r="A477" s="73"/>
      <c r="B477" s="70" t="s">
        <v>48</v>
      </c>
      <c r="C477" s="73" t="s">
        <v>276</v>
      </c>
      <c r="D477" s="64">
        <v>100</v>
      </c>
      <c r="E477" s="77">
        <v>2234.8000000000002</v>
      </c>
      <c r="F477" s="77">
        <v>2234.8000000000002</v>
      </c>
      <c r="G477" s="136">
        <v>2234.5</v>
      </c>
      <c r="H477" s="138">
        <f t="shared" ref="H477:H497" si="77">G477/F477</f>
        <v>0.99986575979953451</v>
      </c>
    </row>
    <row r="478" spans="1:8" s="4" customFormat="1" ht="38.25" customHeight="1">
      <c r="A478" s="73"/>
      <c r="B478" s="70" t="s">
        <v>277</v>
      </c>
      <c r="C478" s="73" t="s">
        <v>278</v>
      </c>
      <c r="D478" s="64"/>
      <c r="E478" s="77">
        <f>E479</f>
        <v>1701.2</v>
      </c>
      <c r="F478" s="77">
        <f>F479</f>
        <v>1701.2</v>
      </c>
      <c r="G478" s="77">
        <f>G479</f>
        <v>1690</v>
      </c>
      <c r="H478" s="138">
        <f t="shared" si="77"/>
        <v>0.99341641194450969</v>
      </c>
    </row>
    <row r="479" spans="1:8" s="4" customFormat="1" ht="33.75" customHeight="1">
      <c r="A479" s="73"/>
      <c r="B479" s="70" t="s">
        <v>51</v>
      </c>
      <c r="C479" s="73" t="s">
        <v>279</v>
      </c>
      <c r="D479" s="64"/>
      <c r="E479" s="77">
        <f>E480+E481+E482</f>
        <v>1701.2</v>
      </c>
      <c r="F479" s="77">
        <f>F480+F481+F482</f>
        <v>1701.2</v>
      </c>
      <c r="G479" s="77">
        <f>G480+G481+G482</f>
        <v>1690</v>
      </c>
      <c r="H479" s="138">
        <f t="shared" si="77"/>
        <v>0.99341641194450969</v>
      </c>
    </row>
    <row r="480" spans="1:8" s="4" customFormat="1" ht="99.75" customHeight="1">
      <c r="A480" s="73"/>
      <c r="B480" s="70" t="s">
        <v>48</v>
      </c>
      <c r="C480" s="73" t="s">
        <v>279</v>
      </c>
      <c r="D480" s="64">
        <v>100</v>
      </c>
      <c r="E480" s="77">
        <v>1458.5</v>
      </c>
      <c r="F480" s="77">
        <v>1458.5</v>
      </c>
      <c r="G480" s="136">
        <v>1447.3</v>
      </c>
      <c r="H480" s="138">
        <f t="shared" si="77"/>
        <v>0.99232087761398691</v>
      </c>
    </row>
    <row r="481" spans="1:8" s="4" customFormat="1" ht="36" customHeight="1">
      <c r="A481" s="73"/>
      <c r="B481" s="70" t="s">
        <v>12</v>
      </c>
      <c r="C481" s="73" t="s">
        <v>279</v>
      </c>
      <c r="D481" s="64">
        <v>200</v>
      </c>
      <c r="E481" s="77">
        <v>239.7</v>
      </c>
      <c r="F481" s="77">
        <v>239.7</v>
      </c>
      <c r="G481" s="136">
        <v>239.7</v>
      </c>
      <c r="H481" s="138">
        <f t="shared" si="77"/>
        <v>1</v>
      </c>
    </row>
    <row r="482" spans="1:8" s="4" customFormat="1" ht="21.75" customHeight="1">
      <c r="A482" s="73"/>
      <c r="B482" s="70" t="s">
        <v>49</v>
      </c>
      <c r="C482" s="73" t="s">
        <v>279</v>
      </c>
      <c r="D482" s="64">
        <v>800</v>
      </c>
      <c r="E482" s="77">
        <v>3</v>
      </c>
      <c r="F482" s="77">
        <v>3</v>
      </c>
      <c r="G482" s="136">
        <v>3</v>
      </c>
      <c r="H482" s="138">
        <f t="shared" si="77"/>
        <v>1</v>
      </c>
    </row>
    <row r="483" spans="1:8" s="4" customFormat="1" ht="18.75" customHeight="1">
      <c r="A483" s="73"/>
      <c r="B483" s="70" t="s">
        <v>280</v>
      </c>
      <c r="C483" s="73" t="s">
        <v>281</v>
      </c>
      <c r="D483" s="64"/>
      <c r="E483" s="77">
        <f>E484</f>
        <v>1263</v>
      </c>
      <c r="F483" s="77">
        <f>F484</f>
        <v>1263</v>
      </c>
      <c r="G483" s="77">
        <f>G484</f>
        <v>1263</v>
      </c>
      <c r="H483" s="138">
        <f t="shared" si="77"/>
        <v>1</v>
      </c>
    </row>
    <row r="484" spans="1:8" s="4" customFormat="1" ht="51.75" customHeight="1">
      <c r="A484" s="73"/>
      <c r="B484" s="70" t="s">
        <v>282</v>
      </c>
      <c r="C484" s="73" t="s">
        <v>283</v>
      </c>
      <c r="D484" s="64"/>
      <c r="E484" s="77">
        <f>E485+E486</f>
        <v>1263</v>
      </c>
      <c r="F484" s="77">
        <f>F485+F486</f>
        <v>1263</v>
      </c>
      <c r="G484" s="77">
        <f>G485+G486</f>
        <v>1263</v>
      </c>
      <c r="H484" s="138">
        <f t="shared" si="77"/>
        <v>1</v>
      </c>
    </row>
    <row r="485" spans="1:8" s="4" customFormat="1" ht="94.5">
      <c r="A485" s="73"/>
      <c r="B485" s="70" t="s">
        <v>48</v>
      </c>
      <c r="C485" s="73" t="s">
        <v>283</v>
      </c>
      <c r="D485" s="64">
        <v>100</v>
      </c>
      <c r="E485" s="77">
        <v>728.2</v>
      </c>
      <c r="F485" s="77">
        <v>728.2</v>
      </c>
      <c r="G485" s="136">
        <v>728.2</v>
      </c>
      <c r="H485" s="138">
        <f t="shared" si="77"/>
        <v>1</v>
      </c>
    </row>
    <row r="486" spans="1:8" s="4" customFormat="1" ht="37.5" customHeight="1">
      <c r="A486" s="73"/>
      <c r="B486" s="70" t="s">
        <v>12</v>
      </c>
      <c r="C486" s="73" t="s">
        <v>283</v>
      </c>
      <c r="D486" s="64">
        <v>200</v>
      </c>
      <c r="E486" s="77">
        <v>534.79999999999995</v>
      </c>
      <c r="F486" s="77">
        <v>534.79999999999995</v>
      </c>
      <c r="G486" s="136">
        <v>534.79999999999995</v>
      </c>
      <c r="H486" s="138">
        <f t="shared" si="77"/>
        <v>1</v>
      </c>
    </row>
    <row r="487" spans="1:8" s="4" customFormat="1" ht="53.25" customHeight="1">
      <c r="A487" s="16">
        <v>23</v>
      </c>
      <c r="B487" s="69" t="s">
        <v>593</v>
      </c>
      <c r="C487" s="16" t="s">
        <v>284</v>
      </c>
      <c r="D487" s="96"/>
      <c r="E487" s="85">
        <f>E488+E493</f>
        <v>1193</v>
      </c>
      <c r="F487" s="85">
        <f>F488+F493</f>
        <v>1253</v>
      </c>
      <c r="G487" s="143">
        <f>G488+G493</f>
        <v>942.3</v>
      </c>
      <c r="H487" s="135">
        <f t="shared" si="77"/>
        <v>0.75203511572226656</v>
      </c>
    </row>
    <row r="488" spans="1:8" s="4" customFormat="1" ht="99" customHeight="1">
      <c r="A488" s="73"/>
      <c r="B488" s="70" t="s">
        <v>285</v>
      </c>
      <c r="C488" s="73" t="s">
        <v>286</v>
      </c>
      <c r="D488" s="64"/>
      <c r="E488" s="77">
        <f>E489+E491</f>
        <v>132</v>
      </c>
      <c r="F488" s="77">
        <f>F489+F491</f>
        <v>132</v>
      </c>
      <c r="G488" s="136">
        <f>G489+G491</f>
        <v>0</v>
      </c>
      <c r="H488" s="138">
        <f t="shared" si="77"/>
        <v>0</v>
      </c>
    </row>
    <row r="489" spans="1:8" s="4" customFormat="1" ht="83.25" customHeight="1">
      <c r="A489" s="73"/>
      <c r="B489" s="70" t="s">
        <v>325</v>
      </c>
      <c r="C489" s="73" t="s">
        <v>287</v>
      </c>
      <c r="D489" s="64"/>
      <c r="E489" s="77">
        <f>E490</f>
        <v>66</v>
      </c>
      <c r="F489" s="77">
        <f>F490</f>
        <v>66</v>
      </c>
      <c r="G489" s="136">
        <f>G490</f>
        <v>0</v>
      </c>
      <c r="H489" s="138">
        <f t="shared" si="77"/>
        <v>0</v>
      </c>
    </row>
    <row r="490" spans="1:8" s="4" customFormat="1" ht="100.5" customHeight="1">
      <c r="A490" s="73"/>
      <c r="B490" s="70" t="s">
        <v>594</v>
      </c>
      <c r="C490" s="73" t="s">
        <v>287</v>
      </c>
      <c r="D490" s="64">
        <v>100</v>
      </c>
      <c r="E490" s="77">
        <v>66</v>
      </c>
      <c r="F490" s="77">
        <v>66</v>
      </c>
      <c r="G490" s="136">
        <v>0</v>
      </c>
      <c r="H490" s="138">
        <f t="shared" si="77"/>
        <v>0</v>
      </c>
    </row>
    <row r="491" spans="1:8" s="4" customFormat="1" ht="163.5" customHeight="1">
      <c r="A491" s="73"/>
      <c r="B491" s="70" t="s">
        <v>338</v>
      </c>
      <c r="C491" s="73" t="s">
        <v>337</v>
      </c>
      <c r="D491" s="64"/>
      <c r="E491" s="77">
        <f>E492</f>
        <v>66</v>
      </c>
      <c r="F491" s="77">
        <f>F492</f>
        <v>66</v>
      </c>
      <c r="G491" s="136">
        <v>0</v>
      </c>
      <c r="H491" s="138">
        <f t="shared" si="77"/>
        <v>0</v>
      </c>
    </row>
    <row r="492" spans="1:8" s="4" customFormat="1" ht="108" customHeight="1">
      <c r="A492" s="73"/>
      <c r="B492" s="70" t="s">
        <v>48</v>
      </c>
      <c r="C492" s="73" t="s">
        <v>337</v>
      </c>
      <c r="D492" s="64">
        <v>100</v>
      </c>
      <c r="E492" s="77">
        <v>66</v>
      </c>
      <c r="F492" s="77">
        <v>66</v>
      </c>
      <c r="G492" s="136">
        <v>0</v>
      </c>
      <c r="H492" s="138">
        <f t="shared" si="77"/>
        <v>0</v>
      </c>
    </row>
    <row r="493" spans="1:8" s="4" customFormat="1" ht="15.75">
      <c r="A493" s="73"/>
      <c r="B493" s="70" t="s">
        <v>288</v>
      </c>
      <c r="C493" s="73" t="s">
        <v>289</v>
      </c>
      <c r="D493" s="64"/>
      <c r="E493" s="77">
        <f>E496+E494</f>
        <v>1061</v>
      </c>
      <c r="F493" s="77">
        <f>F496+F494</f>
        <v>1121</v>
      </c>
      <c r="G493" s="77">
        <f>G496+G494</f>
        <v>942.3</v>
      </c>
      <c r="H493" s="138">
        <f t="shared" si="77"/>
        <v>0.84058876003568239</v>
      </c>
    </row>
    <row r="494" spans="1:8" s="4" customFormat="1" ht="31.5">
      <c r="A494" s="73"/>
      <c r="B494" s="19" t="s">
        <v>385</v>
      </c>
      <c r="C494" s="74" t="s">
        <v>384</v>
      </c>
      <c r="D494" s="133"/>
      <c r="E494" s="77">
        <f>E495</f>
        <v>540</v>
      </c>
      <c r="F494" s="77">
        <f>F495</f>
        <v>600</v>
      </c>
      <c r="G494" s="142">
        <f>G495</f>
        <v>600</v>
      </c>
      <c r="H494" s="138">
        <f t="shared" si="77"/>
        <v>1</v>
      </c>
    </row>
    <row r="495" spans="1:8" s="4" customFormat="1" ht="41.25" customHeight="1">
      <c r="A495" s="73"/>
      <c r="B495" s="19" t="s">
        <v>55</v>
      </c>
      <c r="C495" s="74" t="s">
        <v>384</v>
      </c>
      <c r="D495" s="133" t="s">
        <v>374</v>
      </c>
      <c r="E495" s="77">
        <v>540</v>
      </c>
      <c r="F495" s="77">
        <v>600</v>
      </c>
      <c r="G495" s="136">
        <v>600</v>
      </c>
      <c r="H495" s="138">
        <f t="shared" si="77"/>
        <v>1</v>
      </c>
    </row>
    <row r="496" spans="1:8" s="4" customFormat="1" ht="70.5" customHeight="1">
      <c r="A496" s="73"/>
      <c r="B496" s="74" t="s">
        <v>367</v>
      </c>
      <c r="C496" s="19" t="s">
        <v>371</v>
      </c>
      <c r="D496" s="104"/>
      <c r="E496" s="134">
        <f>E497</f>
        <v>521</v>
      </c>
      <c r="F496" s="134">
        <f>F497</f>
        <v>521</v>
      </c>
      <c r="G496" s="136">
        <f>G497</f>
        <v>342.3</v>
      </c>
      <c r="H496" s="138">
        <f t="shared" si="77"/>
        <v>0.65700575815738971</v>
      </c>
    </row>
    <row r="497" spans="1:8" s="4" customFormat="1" ht="57" customHeight="1">
      <c r="A497" s="73"/>
      <c r="B497" s="35" t="s">
        <v>10</v>
      </c>
      <c r="C497" s="19" t="s">
        <v>371</v>
      </c>
      <c r="D497" s="104" t="s">
        <v>429</v>
      </c>
      <c r="E497" s="134">
        <v>521</v>
      </c>
      <c r="F497" s="134">
        <v>521</v>
      </c>
      <c r="G497" s="136">
        <v>342.3</v>
      </c>
      <c r="H497" s="138">
        <f t="shared" si="77"/>
        <v>0.65700575815738971</v>
      </c>
    </row>
    <row r="498" spans="1:8" s="4" customFormat="1" ht="19.899999999999999" customHeight="1">
      <c r="A498" s="8"/>
      <c r="D498" s="13"/>
      <c r="H498" s="138"/>
    </row>
    <row r="499" spans="1:8" s="71" customFormat="1" ht="19.899999999999999" customHeight="1">
      <c r="A499" s="144" t="s">
        <v>597</v>
      </c>
      <c r="B499" s="1"/>
      <c r="D499" s="13"/>
      <c r="H499" s="138"/>
    </row>
    <row r="500" spans="1:8" s="71" customFormat="1" ht="19.899999999999999" customHeight="1">
      <c r="A500" s="144" t="s">
        <v>599</v>
      </c>
      <c r="B500" s="1"/>
      <c r="D500" s="13"/>
      <c r="H500" s="138"/>
    </row>
    <row r="501" spans="1:8" s="4" customFormat="1" ht="19.899999999999999" customHeight="1">
      <c r="A501" s="149" t="s">
        <v>598</v>
      </c>
      <c r="B501" s="149"/>
      <c r="C501" s="139"/>
      <c r="D501" s="139"/>
      <c r="E501" s="140"/>
      <c r="F501" s="141"/>
      <c r="G501" s="150" t="s">
        <v>388</v>
      </c>
      <c r="H501" s="150"/>
    </row>
    <row r="502" spans="1:8" s="4" customFormat="1" ht="15.75">
      <c r="A502" s="8"/>
      <c r="D502" s="13"/>
      <c r="H502" s="138"/>
    </row>
    <row r="503" spans="1:8" s="4" customFormat="1" ht="15.75">
      <c r="A503" s="8"/>
      <c r="D503" s="13"/>
      <c r="H503" s="138"/>
    </row>
    <row r="504" spans="1:8" s="4" customFormat="1" ht="15.75">
      <c r="A504" s="8"/>
      <c r="D504" s="13"/>
      <c r="H504" s="138"/>
    </row>
    <row r="505" spans="1:8" s="4" customFormat="1" ht="15.75">
      <c r="A505" s="8"/>
      <c r="D505" s="13"/>
      <c r="H505" s="138"/>
    </row>
    <row r="506" spans="1:8" s="4" customFormat="1" ht="15.75">
      <c r="A506" s="8"/>
      <c r="D506" s="13"/>
      <c r="H506" s="138"/>
    </row>
    <row r="507" spans="1:8" s="4" customFormat="1" ht="15.75">
      <c r="A507" s="8"/>
      <c r="D507" s="13"/>
      <c r="H507" s="138"/>
    </row>
    <row r="508" spans="1:8" s="4" customFormat="1" ht="15.75">
      <c r="A508" s="8"/>
      <c r="D508" s="13"/>
      <c r="H508" s="138"/>
    </row>
    <row r="509" spans="1:8" s="4" customFormat="1" ht="15.75">
      <c r="A509" s="8"/>
      <c r="D509" s="13"/>
      <c r="H509" s="138"/>
    </row>
    <row r="510" spans="1:8" s="4" customFormat="1" ht="15.75">
      <c r="A510" s="8"/>
      <c r="D510" s="13"/>
      <c r="H510" s="138"/>
    </row>
    <row r="511" spans="1:8" s="4" customFormat="1" ht="15.75">
      <c r="A511" s="8"/>
      <c r="D511" s="13"/>
      <c r="H511" s="138"/>
    </row>
    <row r="512" spans="1:8" s="4" customFormat="1" ht="15.75">
      <c r="A512" s="8"/>
      <c r="D512" s="13"/>
      <c r="H512" s="138"/>
    </row>
    <row r="513" spans="1:8" s="4" customFormat="1" ht="15.75">
      <c r="A513" s="8"/>
      <c r="D513" s="13"/>
      <c r="H513" s="138"/>
    </row>
    <row r="514" spans="1:8" s="4" customFormat="1" ht="15.75">
      <c r="D514" s="13"/>
      <c r="H514" s="8"/>
    </row>
    <row r="515" spans="1:8" s="4" customFormat="1" ht="15.75">
      <c r="D515" s="13"/>
      <c r="H515" s="8"/>
    </row>
    <row r="516" spans="1:8" s="4" customFormat="1" ht="15.75">
      <c r="D516" s="13"/>
      <c r="H516" s="8"/>
    </row>
    <row r="517" spans="1:8" s="4" customFormat="1" ht="15.75">
      <c r="D517" s="13"/>
      <c r="H517" s="8"/>
    </row>
    <row r="518" spans="1:8" s="4" customFormat="1" ht="15.75">
      <c r="D518" s="13"/>
      <c r="H518" s="8"/>
    </row>
    <row r="519" spans="1:8" s="4" customFormat="1" ht="15.75">
      <c r="D519" s="13"/>
      <c r="H519" s="8"/>
    </row>
    <row r="520" spans="1:8" s="4" customFormat="1" ht="15.75">
      <c r="D520" s="13"/>
      <c r="H520" s="8"/>
    </row>
    <row r="521" spans="1:8" s="4" customFormat="1" ht="15.75">
      <c r="D521" s="13"/>
      <c r="H521" s="8"/>
    </row>
    <row r="522" spans="1:8" s="4" customFormat="1" ht="15.75">
      <c r="D522" s="13"/>
      <c r="H522" s="8"/>
    </row>
    <row r="523" spans="1:8" s="4" customFormat="1" ht="15.75">
      <c r="D523" s="13"/>
      <c r="H523" s="8"/>
    </row>
    <row r="524" spans="1:8" s="4" customFormat="1" ht="15.75">
      <c r="D524" s="13"/>
      <c r="H524" s="8"/>
    </row>
    <row r="525" spans="1:8" s="4" customFormat="1" ht="15.75">
      <c r="D525" s="13"/>
      <c r="H525" s="8"/>
    </row>
    <row r="526" spans="1:8" s="4" customFormat="1" ht="15.75">
      <c r="D526" s="13"/>
      <c r="H526" s="8"/>
    </row>
    <row r="527" spans="1:8" s="4" customFormat="1" ht="15.75">
      <c r="D527" s="13"/>
      <c r="H527" s="8"/>
    </row>
    <row r="528" spans="1:8" s="4" customFormat="1" ht="15.75">
      <c r="D528" s="13"/>
      <c r="H528" s="8"/>
    </row>
    <row r="529" spans="4:8" s="4" customFormat="1" ht="15.75">
      <c r="D529" s="13"/>
      <c r="H529" s="8"/>
    </row>
    <row r="530" spans="4:8" s="4" customFormat="1" ht="15.75">
      <c r="D530" s="13"/>
      <c r="H530" s="8"/>
    </row>
    <row r="531" spans="4:8" s="4" customFormat="1" ht="15.75">
      <c r="D531" s="13"/>
      <c r="H531" s="8"/>
    </row>
    <row r="532" spans="4:8" s="4" customFormat="1" ht="15.75">
      <c r="D532" s="13"/>
      <c r="H532" s="8"/>
    </row>
    <row r="533" spans="4:8" s="4" customFormat="1" ht="15.75">
      <c r="D533" s="13"/>
      <c r="H533" s="8"/>
    </row>
    <row r="534" spans="4:8" s="4" customFormat="1" ht="15.75">
      <c r="D534" s="13"/>
      <c r="H534" s="8"/>
    </row>
    <row r="535" spans="4:8" s="4" customFormat="1" ht="15.75">
      <c r="D535" s="13"/>
      <c r="H535" s="8"/>
    </row>
    <row r="536" spans="4:8" s="4" customFormat="1" ht="15.75">
      <c r="D536" s="13"/>
      <c r="H536" s="8"/>
    </row>
    <row r="537" spans="4:8" s="4" customFormat="1" ht="15.75">
      <c r="D537" s="13"/>
      <c r="H537" s="8"/>
    </row>
    <row r="538" spans="4:8" s="4" customFormat="1" ht="15.75">
      <c r="D538" s="13"/>
      <c r="H538" s="8"/>
    </row>
    <row r="539" spans="4:8" s="4" customFormat="1" ht="15.75">
      <c r="D539" s="13"/>
      <c r="H539" s="8"/>
    </row>
    <row r="540" spans="4:8" s="4" customFormat="1" ht="15.75">
      <c r="D540" s="13"/>
      <c r="H540" s="8"/>
    </row>
    <row r="541" spans="4:8" s="4" customFormat="1" ht="15.75">
      <c r="D541" s="13"/>
      <c r="H541" s="8"/>
    </row>
    <row r="542" spans="4:8" s="4" customFormat="1" ht="15.75">
      <c r="D542" s="13"/>
      <c r="H542" s="8"/>
    </row>
    <row r="543" spans="4:8" s="4" customFormat="1" ht="15.75">
      <c r="D543" s="13"/>
      <c r="H543" s="8"/>
    </row>
    <row r="544" spans="4:8" s="4" customFormat="1" ht="15.75">
      <c r="D544" s="13"/>
      <c r="H544" s="8"/>
    </row>
    <row r="545" spans="4:8" s="4" customFormat="1" ht="15.75">
      <c r="D545" s="13"/>
      <c r="H545" s="8"/>
    </row>
    <row r="546" spans="4:8" s="4" customFormat="1" ht="15.75">
      <c r="D546" s="13"/>
      <c r="H546" s="8"/>
    </row>
    <row r="547" spans="4:8" s="4" customFormat="1" ht="15.75">
      <c r="D547" s="13"/>
      <c r="H547" s="8"/>
    </row>
    <row r="548" spans="4:8" s="4" customFormat="1" ht="15.75">
      <c r="D548" s="13"/>
      <c r="H548" s="8"/>
    </row>
    <row r="549" spans="4:8" s="4" customFormat="1" ht="15.75">
      <c r="D549" s="13"/>
      <c r="H549" s="8"/>
    </row>
    <row r="550" spans="4:8" s="4" customFormat="1" ht="15.75">
      <c r="D550" s="13"/>
      <c r="H550" s="8"/>
    </row>
    <row r="551" spans="4:8" s="4" customFormat="1" ht="15.75">
      <c r="D551" s="13"/>
      <c r="H551" s="8"/>
    </row>
    <row r="552" spans="4:8" s="4" customFormat="1" ht="15.75">
      <c r="D552" s="13"/>
      <c r="H552" s="8"/>
    </row>
    <row r="553" spans="4:8" s="4" customFormat="1" ht="15.75">
      <c r="D553" s="13"/>
      <c r="H553" s="8"/>
    </row>
    <row r="554" spans="4:8" s="4" customFormat="1" ht="15.75">
      <c r="D554" s="13"/>
      <c r="H554" s="8"/>
    </row>
    <row r="555" spans="4:8" s="4" customFormat="1" ht="15.75">
      <c r="D555" s="13"/>
      <c r="H555" s="8"/>
    </row>
    <row r="556" spans="4:8" s="4" customFormat="1" ht="15.75">
      <c r="D556" s="13"/>
      <c r="H556" s="8"/>
    </row>
    <row r="557" spans="4:8" s="4" customFormat="1" ht="15.75">
      <c r="D557" s="13"/>
      <c r="H557" s="8"/>
    </row>
    <row r="558" spans="4:8" s="4" customFormat="1" ht="15.75">
      <c r="D558" s="13"/>
      <c r="H558" s="8"/>
    </row>
    <row r="559" spans="4:8" s="4" customFormat="1" ht="15.75">
      <c r="D559" s="13"/>
      <c r="H559" s="8"/>
    </row>
    <row r="560" spans="4:8" s="4" customFormat="1" ht="15.75">
      <c r="D560" s="13"/>
      <c r="H560" s="8"/>
    </row>
    <row r="561" spans="4:8" s="4" customFormat="1" ht="15.75">
      <c r="D561" s="13"/>
      <c r="H561" s="8"/>
    </row>
    <row r="562" spans="4:8" s="4" customFormat="1" ht="15.75">
      <c r="D562" s="13"/>
      <c r="H562" s="8"/>
    </row>
    <row r="563" spans="4:8" s="4" customFormat="1" ht="15.75">
      <c r="D563" s="13"/>
      <c r="H563" s="8"/>
    </row>
    <row r="564" spans="4:8" s="4" customFormat="1" ht="15.75">
      <c r="D564" s="13"/>
      <c r="H564" s="8"/>
    </row>
    <row r="565" spans="4:8" s="4" customFormat="1" ht="15.75">
      <c r="D565" s="13"/>
      <c r="H565" s="71"/>
    </row>
    <row r="566" spans="4:8" s="4" customFormat="1" ht="15.75">
      <c r="D566" s="13"/>
      <c r="H566" s="71"/>
    </row>
    <row r="567" spans="4:8" s="4" customFormat="1" ht="15.75">
      <c r="D567" s="13"/>
      <c r="H567" s="71"/>
    </row>
    <row r="568" spans="4:8" s="4" customFormat="1" ht="15.75">
      <c r="D568" s="13"/>
      <c r="H568" s="71"/>
    </row>
    <row r="569" spans="4:8" s="4" customFormat="1" ht="15.75">
      <c r="D569" s="13"/>
      <c r="H569" s="71"/>
    </row>
    <row r="570" spans="4:8" s="4" customFormat="1" ht="15.75">
      <c r="D570" s="13"/>
      <c r="H570" s="71"/>
    </row>
    <row r="571" spans="4:8" s="4" customFormat="1" ht="15.75">
      <c r="D571" s="13"/>
      <c r="H571" s="71"/>
    </row>
    <row r="572" spans="4:8" s="4" customFormat="1" ht="15.75">
      <c r="D572" s="13"/>
      <c r="H572" s="71"/>
    </row>
    <row r="573" spans="4:8" s="4" customFormat="1" ht="15.75">
      <c r="D573" s="13"/>
      <c r="H573" s="71"/>
    </row>
    <row r="574" spans="4:8" s="4" customFormat="1" ht="15.75">
      <c r="D574" s="13"/>
      <c r="H574" s="71"/>
    </row>
    <row r="575" spans="4:8" s="4" customFormat="1" ht="15.75">
      <c r="D575" s="13"/>
      <c r="H575" s="71"/>
    </row>
    <row r="576" spans="4:8" s="4" customFormat="1" ht="15.75">
      <c r="D576" s="13"/>
      <c r="H576" s="71"/>
    </row>
    <row r="577" spans="4:8" s="4" customFormat="1" ht="15.75">
      <c r="D577" s="13"/>
      <c r="H577" s="71"/>
    </row>
    <row r="578" spans="4:8" s="4" customFormat="1" ht="15.75">
      <c r="D578" s="13"/>
      <c r="H578" s="71"/>
    </row>
    <row r="579" spans="4:8" s="4" customFormat="1" ht="15.75">
      <c r="D579" s="13"/>
      <c r="H579" s="71"/>
    </row>
    <row r="580" spans="4:8" s="4" customFormat="1" ht="15.75">
      <c r="D580" s="13"/>
      <c r="H580" s="71"/>
    </row>
    <row r="581" spans="4:8" s="4" customFormat="1" ht="15.75">
      <c r="D581" s="13"/>
      <c r="H581" s="71"/>
    </row>
    <row r="582" spans="4:8" s="4" customFormat="1" ht="15.75">
      <c r="D582" s="13"/>
      <c r="H582" s="71"/>
    </row>
    <row r="583" spans="4:8" s="4" customFormat="1" ht="15.75">
      <c r="D583" s="13"/>
      <c r="H583" s="71"/>
    </row>
    <row r="584" spans="4:8" s="4" customFormat="1" ht="15.75">
      <c r="D584" s="13"/>
      <c r="H584" s="71"/>
    </row>
    <row r="585" spans="4:8" s="4" customFormat="1" ht="15.75">
      <c r="D585" s="13"/>
      <c r="H585" s="71"/>
    </row>
    <row r="586" spans="4:8" s="4" customFormat="1" ht="15.75">
      <c r="D586" s="13"/>
      <c r="H586" s="71"/>
    </row>
    <row r="587" spans="4:8" s="4" customFormat="1" ht="15.75">
      <c r="D587" s="13"/>
      <c r="H587" s="71"/>
    </row>
    <row r="588" spans="4:8" s="4" customFormat="1" ht="15.75">
      <c r="D588" s="13"/>
      <c r="H588" s="71"/>
    </row>
    <row r="589" spans="4:8" s="4" customFormat="1" ht="15.75">
      <c r="D589" s="13"/>
      <c r="H589" s="71"/>
    </row>
    <row r="590" spans="4:8" s="4" customFormat="1" ht="15.75">
      <c r="D590" s="13"/>
      <c r="H590" s="71"/>
    </row>
    <row r="591" spans="4:8" s="4" customFormat="1" ht="15.75">
      <c r="D591" s="13"/>
      <c r="H591" s="71"/>
    </row>
    <row r="592" spans="4:8" s="4" customFormat="1" ht="15.75">
      <c r="D592" s="13"/>
      <c r="H592" s="71"/>
    </row>
    <row r="593" spans="1:8" s="4" customFormat="1" ht="15.75">
      <c r="D593" s="13"/>
      <c r="H593" s="71"/>
    </row>
    <row r="594" spans="1:8" s="4" customFormat="1" ht="15.75">
      <c r="D594" s="13"/>
      <c r="H594" s="71"/>
    </row>
    <row r="595" spans="1:8" s="4" customFormat="1" ht="15.75">
      <c r="D595" s="13"/>
      <c r="H595" s="71"/>
    </row>
    <row r="596" spans="1:8" s="4" customFormat="1" ht="15.75">
      <c r="D596" s="13"/>
      <c r="H596" s="71"/>
    </row>
    <row r="597" spans="1:8" s="4" customFormat="1" ht="15.75">
      <c r="D597" s="13"/>
      <c r="H597" s="71"/>
    </row>
    <row r="598" spans="1:8" s="4" customFormat="1" ht="15.75">
      <c r="D598" s="13"/>
      <c r="H598" s="71"/>
    </row>
    <row r="599" spans="1:8" ht="15.75">
      <c r="A599" s="4"/>
      <c r="B599" s="4"/>
      <c r="C599" s="4"/>
      <c r="D599" s="13"/>
      <c r="E599" s="4"/>
      <c r="F599" s="4"/>
    </row>
  </sheetData>
  <mergeCells count="8">
    <mergeCell ref="B1:H1"/>
    <mergeCell ref="B2:H2"/>
    <mergeCell ref="B3:H3"/>
    <mergeCell ref="A501:B501"/>
    <mergeCell ref="G501:H501"/>
    <mergeCell ref="B4:H4"/>
    <mergeCell ref="A6:H6"/>
    <mergeCell ref="A7:H7"/>
  </mergeCells>
  <pageMargins left="0.78740157480314965" right="0.78740157480314965" top="1.1811023622047245" bottom="0.39370078740157483" header="0.31496062992125984" footer="0.31496062992125984"/>
  <pageSetup paperSize="9" orientation="landscape" horizontalDpi="180" verticalDpi="180" r:id="rId1"/>
  <headerFooter differentFirst="1">
    <oddHeader>&amp;C&amp;P</oddHeader>
  </headerFooter>
  <rowBreaks count="4" manualBreakCount="4">
    <brk id="100" max="7" man="1"/>
    <brk id="118" max="7" man="1"/>
    <brk id="124" max="7" man="1"/>
    <brk id="134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2021-04-13T08:40:09Z</dcterms:modified>
</cp:coreProperties>
</file>